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1efdbc6ab3e27adf/Desktop/"/>
    </mc:Choice>
  </mc:AlternateContent>
  <xr:revisionPtr revIDLastSave="1" documentId="8_{F9E1DD98-4CB8-4FE0-ADD1-B1B00ABDF08B}" xr6:coauthVersionLast="46" xr6:coauthVersionMax="46" xr10:uidLastSave="{6F5BB432-F342-44A0-88C3-677303B70BF2}"/>
  <bookViews>
    <workbookView xWindow="-120" yWindow="-120" windowWidth="29040" windowHeight="15720" xr2:uid="{00000000-000D-0000-FFFF-FFFF00000000}"/>
  </bookViews>
  <sheets>
    <sheet name="Pricelist 2025" sheetId="4" r:id="rId1"/>
  </sheets>
  <definedNames>
    <definedName name="_xlnm.Print_Area" localSheetId="0">'Pricelist 2025'!$C$1:$X$213</definedName>
  </definedNames>
  <calcPr calcId="191029"/>
</workbook>
</file>

<file path=xl/calcChain.xml><?xml version="1.0" encoding="utf-8"?>
<calcChain xmlns="http://schemas.openxmlformats.org/spreadsheetml/2006/main">
  <c r="AE214" i="4" l="1"/>
  <c r="AA214" i="4"/>
  <c r="AD214" i="4" s="1"/>
  <c r="U214" i="4"/>
  <c r="T214" i="4"/>
  <c r="AE213" i="4"/>
  <c r="AD213" i="4"/>
  <c r="AC213" i="4"/>
  <c r="AA213" i="4"/>
  <c r="U213" i="4"/>
  <c r="AB213" i="4" s="1"/>
  <c r="T213" i="4"/>
  <c r="AE212" i="4"/>
  <c r="AC212" i="4"/>
  <c r="AB212" i="4"/>
  <c r="AA212" i="4"/>
  <c r="AD212" i="4" s="1"/>
  <c r="U212" i="4"/>
  <c r="T212" i="4"/>
  <c r="AE211" i="4"/>
  <c r="AC211" i="4"/>
  <c r="AA211" i="4"/>
  <c r="AD211" i="4" s="1"/>
  <c r="U211" i="4"/>
  <c r="AB211" i="4" s="1"/>
  <c r="T211" i="4"/>
  <c r="AE210" i="4"/>
  <c r="AA210" i="4"/>
  <c r="AD210" i="4" s="1"/>
  <c r="U210" i="4"/>
  <c r="T210" i="4"/>
  <c r="AE209" i="4"/>
  <c r="AA209" i="4"/>
  <c r="AD209" i="4" s="1"/>
  <c r="U209" i="4"/>
  <c r="T209" i="4"/>
  <c r="AE206" i="4"/>
  <c r="AA206" i="4"/>
  <c r="AD206" i="4" s="1"/>
  <c r="U206" i="4"/>
  <c r="T206" i="4"/>
  <c r="AE205" i="4"/>
  <c r="AC205" i="4"/>
  <c r="AA205" i="4"/>
  <c r="AD205" i="4" s="1"/>
  <c r="U205" i="4"/>
  <c r="T205" i="4"/>
  <c r="AE204" i="4"/>
  <c r="AA204" i="4"/>
  <c r="AD204" i="4" s="1"/>
  <c r="U204" i="4"/>
  <c r="T204" i="4"/>
  <c r="AE203" i="4"/>
  <c r="AD203" i="4"/>
  <c r="AA203" i="4"/>
  <c r="AC203" i="4" s="1"/>
  <c r="U203" i="4"/>
  <c r="T203" i="4"/>
  <c r="AE202" i="4"/>
  <c r="AD202" i="4"/>
  <c r="AC202" i="4"/>
  <c r="AA202" i="4"/>
  <c r="AB202" i="4" s="1"/>
  <c r="U202" i="4"/>
  <c r="T202" i="4"/>
  <c r="AE201" i="4"/>
  <c r="AD201" i="4"/>
  <c r="AC201" i="4"/>
  <c r="AB201" i="4"/>
  <c r="AA201" i="4"/>
  <c r="U201" i="4"/>
  <c r="T201" i="4"/>
  <c r="AE200" i="4"/>
  <c r="AD200" i="4"/>
  <c r="AC200" i="4"/>
  <c r="AB200" i="4"/>
  <c r="AA200" i="4"/>
  <c r="U200" i="4"/>
  <c r="T200" i="4"/>
  <c r="AE199" i="4"/>
  <c r="AC199" i="4"/>
  <c r="AA199" i="4"/>
  <c r="AD199" i="4" s="1"/>
  <c r="U199" i="4"/>
  <c r="T199" i="4"/>
  <c r="AE198" i="4"/>
  <c r="AD198" i="4"/>
  <c r="AC198" i="4"/>
  <c r="AA198" i="4"/>
  <c r="AB198" i="4" s="1"/>
  <c r="U198" i="4"/>
  <c r="T198" i="4"/>
  <c r="AE197" i="4"/>
  <c r="AA197" i="4"/>
  <c r="AD197" i="4" s="1"/>
  <c r="U197" i="4"/>
  <c r="T197" i="4"/>
  <c r="AE194" i="4"/>
  <c r="AA194" i="4"/>
  <c r="AD194" i="4" s="1"/>
  <c r="U194" i="4"/>
  <c r="T194" i="4"/>
  <c r="AE193" i="4"/>
  <c r="AA193" i="4"/>
  <c r="AD193" i="4" s="1"/>
  <c r="U193" i="4"/>
  <c r="T193" i="4"/>
  <c r="AE192" i="4"/>
  <c r="AD192" i="4"/>
  <c r="AC192" i="4"/>
  <c r="AA192" i="4"/>
  <c r="AB192" i="4" s="1"/>
  <c r="U192" i="4"/>
  <c r="T192" i="4"/>
  <c r="AE191" i="4"/>
  <c r="AA191" i="4"/>
  <c r="AD191" i="4" s="1"/>
  <c r="U191" i="4"/>
  <c r="T191" i="4"/>
  <c r="AE190" i="4"/>
  <c r="AA190" i="4"/>
  <c r="AD190" i="4" s="1"/>
  <c r="U190" i="4"/>
  <c r="T190" i="4"/>
  <c r="AE189" i="4"/>
  <c r="AD189" i="4"/>
  <c r="AA189" i="4"/>
  <c r="AC189" i="4" s="1"/>
  <c r="U189" i="4"/>
  <c r="T189" i="4"/>
  <c r="AE188" i="4"/>
  <c r="AD188" i="4"/>
  <c r="AC188" i="4"/>
  <c r="AB188" i="4"/>
  <c r="AA188" i="4"/>
  <c r="U188" i="4"/>
  <c r="T188" i="4"/>
  <c r="AE187" i="4"/>
  <c r="AC187" i="4"/>
  <c r="AB187" i="4"/>
  <c r="AA187" i="4"/>
  <c r="AD187" i="4" s="1"/>
  <c r="U187" i="4"/>
  <c r="T187" i="4"/>
  <c r="AE186" i="4"/>
  <c r="AD186" i="4"/>
  <c r="AA186" i="4"/>
  <c r="AC186" i="4" s="1"/>
  <c r="U186" i="4"/>
  <c r="AB186" i="4" s="1"/>
  <c r="T186" i="4"/>
  <c r="AE185" i="4"/>
  <c r="AD185" i="4"/>
  <c r="AA185" i="4"/>
  <c r="AC185" i="4" s="1"/>
  <c r="U185" i="4"/>
  <c r="T185" i="4"/>
  <c r="AE184" i="4"/>
  <c r="AD184" i="4"/>
  <c r="AC184" i="4"/>
  <c r="AA184" i="4"/>
  <c r="U184" i="4"/>
  <c r="AB184" i="4" s="1"/>
  <c r="T184" i="4"/>
  <c r="AE182" i="4"/>
  <c r="AD182" i="4"/>
  <c r="AC182" i="4"/>
  <c r="AB182" i="4"/>
  <c r="AA182" i="4"/>
  <c r="U182" i="4"/>
  <c r="T182" i="4"/>
  <c r="AE181" i="4"/>
  <c r="AD181" i="4"/>
  <c r="AC181" i="4"/>
  <c r="AA181" i="4"/>
  <c r="U181" i="4"/>
  <c r="AB181" i="4" s="1"/>
  <c r="T181" i="4"/>
  <c r="AE179" i="4"/>
  <c r="AC179" i="4"/>
  <c r="AA179" i="4"/>
  <c r="AD179" i="4" s="1"/>
  <c r="U179" i="4"/>
  <c r="T179" i="4"/>
  <c r="AE178" i="4"/>
  <c r="AD178" i="4"/>
  <c r="AC178" i="4"/>
  <c r="AA178" i="4"/>
  <c r="AB178" i="4" s="1"/>
  <c r="U178" i="4"/>
  <c r="T178" i="4"/>
  <c r="AE177" i="4"/>
  <c r="AA177" i="4"/>
  <c r="AD177" i="4" s="1"/>
  <c r="U177" i="4"/>
  <c r="T177" i="4"/>
  <c r="AE176" i="4"/>
  <c r="AA176" i="4"/>
  <c r="AD176" i="4" s="1"/>
  <c r="U176" i="4"/>
  <c r="T176" i="4"/>
  <c r="AE175" i="4"/>
  <c r="AA175" i="4"/>
  <c r="AD175" i="4" s="1"/>
  <c r="U175" i="4"/>
  <c r="T175" i="4"/>
  <c r="AE174" i="4"/>
  <c r="AD174" i="4"/>
  <c r="AC174" i="4"/>
  <c r="AA174" i="4"/>
  <c r="AB174" i="4" s="1"/>
  <c r="U174" i="4"/>
  <c r="T174" i="4"/>
  <c r="AE173" i="4"/>
  <c r="AA173" i="4"/>
  <c r="AD173" i="4" s="1"/>
  <c r="U173" i="4"/>
  <c r="T173" i="4"/>
  <c r="AE172" i="4"/>
  <c r="AA172" i="4"/>
  <c r="AD172" i="4" s="1"/>
  <c r="U172" i="4"/>
  <c r="T172" i="4"/>
  <c r="U171" i="4"/>
  <c r="T171" i="4"/>
  <c r="U170" i="4"/>
  <c r="T170" i="4"/>
  <c r="U169" i="4"/>
  <c r="T169" i="4"/>
  <c r="U168" i="4"/>
  <c r="T168" i="4"/>
  <c r="U167" i="4"/>
  <c r="T167" i="4"/>
  <c r="AE166" i="4"/>
  <c r="AD166" i="4"/>
  <c r="AC166" i="4"/>
  <c r="AB166" i="4"/>
  <c r="AA166" i="4"/>
  <c r="U166" i="4"/>
  <c r="T166" i="4"/>
  <c r="AE165" i="4"/>
  <c r="AD165" i="4"/>
  <c r="AC165" i="4"/>
  <c r="AA165" i="4"/>
  <c r="U165" i="4"/>
  <c r="AB165" i="4" s="1"/>
  <c r="T165" i="4"/>
  <c r="AE164" i="4"/>
  <c r="AC164" i="4"/>
  <c r="AA164" i="4"/>
  <c r="AD164" i="4" s="1"/>
  <c r="U164" i="4"/>
  <c r="T164" i="4"/>
  <c r="T162" i="4"/>
  <c r="AE161" i="4"/>
  <c r="AD161" i="4"/>
  <c r="AB161" i="4"/>
  <c r="AA161" i="4"/>
  <c r="AC161" i="4" s="1"/>
  <c r="U161" i="4"/>
  <c r="T161" i="4"/>
  <c r="AE160" i="4"/>
  <c r="AD160" i="4"/>
  <c r="AC160" i="4"/>
  <c r="AB160" i="4"/>
  <c r="AA160" i="4"/>
  <c r="U160" i="4"/>
  <c r="T160" i="4"/>
  <c r="AE159" i="4"/>
  <c r="AC159" i="4"/>
  <c r="AB159" i="4"/>
  <c r="AA159" i="4"/>
  <c r="AD159" i="4" s="1"/>
  <c r="U159" i="4"/>
  <c r="T159" i="4"/>
  <c r="AE158" i="4"/>
  <c r="AD158" i="4"/>
  <c r="AA158" i="4"/>
  <c r="AC158" i="4" s="1"/>
  <c r="U158" i="4"/>
  <c r="AB158" i="4" s="1"/>
  <c r="T158" i="4"/>
  <c r="AE157" i="4"/>
  <c r="AD157" i="4"/>
  <c r="AA157" i="4"/>
  <c r="AC157" i="4" s="1"/>
  <c r="U157" i="4"/>
  <c r="T157" i="4"/>
  <c r="AE156" i="4"/>
  <c r="AD156" i="4"/>
  <c r="AC156" i="4"/>
  <c r="AA156" i="4"/>
  <c r="U156" i="4"/>
  <c r="AB156" i="4" s="1"/>
  <c r="T156" i="4"/>
  <c r="AE155" i="4"/>
  <c r="AD155" i="4"/>
  <c r="AC155" i="4"/>
  <c r="AB155" i="4"/>
  <c r="AA155" i="4"/>
  <c r="U155" i="4"/>
  <c r="T155" i="4"/>
  <c r="AE154" i="4"/>
  <c r="AD154" i="4"/>
  <c r="AC154" i="4"/>
  <c r="AA154" i="4"/>
  <c r="U154" i="4"/>
  <c r="AB154" i="4" s="1"/>
  <c r="T154" i="4"/>
  <c r="AE153" i="4"/>
  <c r="AC153" i="4"/>
  <c r="AA153" i="4"/>
  <c r="AD153" i="4" s="1"/>
  <c r="U153" i="4"/>
  <c r="T153" i="4"/>
  <c r="AE152" i="4"/>
  <c r="AD152" i="4"/>
  <c r="AC152" i="4"/>
  <c r="AA152" i="4"/>
  <c r="AB152" i="4" s="1"/>
  <c r="U152" i="4"/>
  <c r="T152" i="4"/>
  <c r="AE151" i="4"/>
  <c r="AA151" i="4"/>
  <c r="AD151" i="4" s="1"/>
  <c r="U151" i="4"/>
  <c r="T151" i="4"/>
  <c r="AE150" i="4"/>
  <c r="AA150" i="4"/>
  <c r="AD150" i="4" s="1"/>
  <c r="U150" i="4"/>
  <c r="T150" i="4"/>
  <c r="AE148" i="4"/>
  <c r="AA148" i="4"/>
  <c r="AD148" i="4" s="1"/>
  <c r="U148" i="4"/>
  <c r="T148" i="4"/>
  <c r="AE147" i="4"/>
  <c r="AD147" i="4"/>
  <c r="AC147" i="4"/>
  <c r="AA147" i="4"/>
  <c r="AB147" i="4" s="1"/>
  <c r="U147" i="4"/>
  <c r="T147" i="4"/>
  <c r="AE146" i="4"/>
  <c r="AA146" i="4"/>
  <c r="AD146" i="4" s="1"/>
  <c r="U146" i="4"/>
  <c r="T146" i="4"/>
  <c r="AE145" i="4"/>
  <c r="AA145" i="4"/>
  <c r="AD145" i="4" s="1"/>
  <c r="U145" i="4"/>
  <c r="T145" i="4"/>
  <c r="AE144" i="4"/>
  <c r="AD144" i="4"/>
  <c r="AA144" i="4"/>
  <c r="AC144" i="4" s="1"/>
  <c r="U144" i="4"/>
  <c r="T144" i="4"/>
  <c r="AE143" i="4"/>
  <c r="AD143" i="4"/>
  <c r="AC143" i="4"/>
  <c r="AB143" i="4"/>
  <c r="AA143" i="4"/>
  <c r="U143" i="4"/>
  <c r="T143" i="4"/>
  <c r="AE142" i="4"/>
  <c r="AC142" i="4"/>
  <c r="AB142" i="4"/>
  <c r="AA142" i="4"/>
  <c r="AD142" i="4" s="1"/>
  <c r="U142" i="4"/>
  <c r="T142" i="4"/>
  <c r="AE141" i="4"/>
  <c r="AD141" i="4"/>
  <c r="AA141" i="4"/>
  <c r="AC141" i="4" s="1"/>
  <c r="U141" i="4"/>
  <c r="AB141" i="4" s="1"/>
  <c r="T141" i="4"/>
  <c r="AE140" i="4"/>
  <c r="AD140" i="4"/>
  <c r="AA140" i="4"/>
  <c r="AC140" i="4" s="1"/>
  <c r="U140" i="4"/>
  <c r="T140" i="4"/>
  <c r="AE139" i="4"/>
  <c r="AD139" i="4"/>
  <c r="AC139" i="4"/>
  <c r="AA139" i="4"/>
  <c r="U139" i="4"/>
  <c r="AB139" i="4" s="1"/>
  <c r="T139" i="4"/>
  <c r="AE138" i="4"/>
  <c r="AD138" i="4"/>
  <c r="AC138" i="4"/>
  <c r="AB138" i="4"/>
  <c r="AA138" i="4"/>
  <c r="U138" i="4"/>
  <c r="T138" i="4"/>
  <c r="AE137" i="4"/>
  <c r="AD137" i="4"/>
  <c r="AC137" i="4"/>
  <c r="AA137" i="4"/>
  <c r="U137" i="4"/>
  <c r="AB137" i="4" s="1"/>
  <c r="T137" i="4"/>
  <c r="AE136" i="4"/>
  <c r="AC136" i="4"/>
  <c r="AA136" i="4"/>
  <c r="AD136" i="4" s="1"/>
  <c r="U136" i="4"/>
  <c r="T136" i="4"/>
  <c r="AE135" i="4"/>
  <c r="AD135" i="4"/>
  <c r="AC135" i="4"/>
  <c r="AA135" i="4"/>
  <c r="AB135" i="4" s="1"/>
  <c r="U135" i="4"/>
  <c r="T135" i="4"/>
  <c r="AE134" i="4"/>
  <c r="AA134" i="4"/>
  <c r="AD134" i="4" s="1"/>
  <c r="U134" i="4"/>
  <c r="T134" i="4"/>
  <c r="AE133" i="4"/>
  <c r="AA133" i="4"/>
  <c r="AD133" i="4" s="1"/>
  <c r="U133" i="4"/>
  <c r="T133" i="4"/>
  <c r="AE132" i="4"/>
  <c r="AA132" i="4"/>
  <c r="AD132" i="4" s="1"/>
  <c r="U132" i="4"/>
  <c r="T132" i="4"/>
  <c r="AE131" i="4"/>
  <c r="AD131" i="4"/>
  <c r="AC131" i="4"/>
  <c r="AA131" i="4"/>
  <c r="AB131" i="4" s="1"/>
  <c r="U131" i="4"/>
  <c r="T131" i="4"/>
  <c r="AE130" i="4"/>
  <c r="AA130" i="4"/>
  <c r="AD130" i="4" s="1"/>
  <c r="U130" i="4"/>
  <c r="T130" i="4"/>
  <c r="AE129" i="4"/>
  <c r="AA129" i="4"/>
  <c r="AD129" i="4" s="1"/>
  <c r="U129" i="4"/>
  <c r="T129" i="4"/>
  <c r="AE128" i="4"/>
  <c r="AD128" i="4"/>
  <c r="AA128" i="4"/>
  <c r="AC128" i="4" s="1"/>
  <c r="U128" i="4"/>
  <c r="T128" i="4"/>
  <c r="AE127" i="4"/>
  <c r="AD127" i="4"/>
  <c r="AC127" i="4"/>
  <c r="AB127" i="4"/>
  <c r="AA127" i="4"/>
  <c r="U127" i="4"/>
  <c r="T127" i="4"/>
  <c r="AE125" i="4"/>
  <c r="AC125" i="4"/>
  <c r="AB125" i="4"/>
  <c r="AA125" i="4"/>
  <c r="AD125" i="4" s="1"/>
  <c r="U125" i="4"/>
  <c r="T125" i="4"/>
  <c r="AE124" i="4"/>
  <c r="AD124" i="4"/>
  <c r="AA124" i="4"/>
  <c r="AC124" i="4" s="1"/>
  <c r="U124" i="4"/>
  <c r="AB124" i="4" s="1"/>
  <c r="T124" i="4"/>
  <c r="AE123" i="4"/>
  <c r="AD123" i="4"/>
  <c r="AA123" i="4"/>
  <c r="AC123" i="4" s="1"/>
  <c r="U123" i="4"/>
  <c r="T123" i="4"/>
  <c r="AE122" i="4"/>
  <c r="AD122" i="4"/>
  <c r="AC122" i="4"/>
  <c r="AA122" i="4"/>
  <c r="U122" i="4"/>
  <c r="AB122" i="4" s="1"/>
  <c r="T122" i="4"/>
  <c r="AE121" i="4"/>
  <c r="AD121" i="4"/>
  <c r="AC121" i="4"/>
  <c r="AB121" i="4"/>
  <c r="AA121" i="4"/>
  <c r="U121" i="4"/>
  <c r="T121" i="4"/>
  <c r="AE120" i="4"/>
  <c r="AD120" i="4"/>
  <c r="AC120" i="4"/>
  <c r="AA120" i="4"/>
  <c r="U120" i="4"/>
  <c r="AB120" i="4" s="1"/>
  <c r="T120" i="4"/>
  <c r="AE119" i="4"/>
  <c r="AC119" i="4"/>
  <c r="AA119" i="4"/>
  <c r="AD119" i="4" s="1"/>
  <c r="U119" i="4"/>
  <c r="T119" i="4"/>
  <c r="AE118" i="4"/>
  <c r="AD118" i="4"/>
  <c r="AC118" i="4"/>
  <c r="AA118" i="4"/>
  <c r="AB118" i="4" s="1"/>
  <c r="U118" i="4"/>
  <c r="T118" i="4"/>
  <c r="AE117" i="4"/>
  <c r="AA117" i="4"/>
  <c r="AD117" i="4" s="1"/>
  <c r="U117" i="4"/>
  <c r="T117" i="4"/>
  <c r="AE116" i="4"/>
  <c r="AA116" i="4"/>
  <c r="AD116" i="4" s="1"/>
  <c r="U116" i="4"/>
  <c r="T116" i="4"/>
  <c r="AE115" i="4"/>
  <c r="AA115" i="4"/>
  <c r="AD115" i="4" s="1"/>
  <c r="U115" i="4"/>
  <c r="T115" i="4"/>
  <c r="AE114" i="4"/>
  <c r="AD114" i="4"/>
  <c r="AC114" i="4"/>
  <c r="AA114" i="4"/>
  <c r="AB114" i="4" s="1"/>
  <c r="U114" i="4"/>
  <c r="T114" i="4"/>
  <c r="AE112" i="4"/>
  <c r="AA112" i="4"/>
  <c r="AD112" i="4" s="1"/>
  <c r="U112" i="4"/>
  <c r="T112" i="4"/>
  <c r="AE111" i="4"/>
  <c r="AA111" i="4"/>
  <c r="AD111" i="4" s="1"/>
  <c r="U111" i="4"/>
  <c r="T111" i="4"/>
  <c r="AE110" i="4"/>
  <c r="AD110" i="4"/>
  <c r="AA110" i="4"/>
  <c r="AC110" i="4" s="1"/>
  <c r="U110" i="4"/>
  <c r="T110" i="4"/>
  <c r="AE109" i="4"/>
  <c r="AD109" i="4"/>
  <c r="AC109" i="4"/>
  <c r="AB109" i="4"/>
  <c r="AA109" i="4"/>
  <c r="U109" i="4"/>
  <c r="T109" i="4"/>
  <c r="AE108" i="4"/>
  <c r="AC108" i="4"/>
  <c r="AB108" i="4"/>
  <c r="AA108" i="4"/>
  <c r="AD108" i="4" s="1"/>
  <c r="U108" i="4"/>
  <c r="T108" i="4"/>
  <c r="AE107" i="4"/>
  <c r="AD107" i="4"/>
  <c r="AA107" i="4"/>
  <c r="AC107" i="4" s="1"/>
  <c r="U107" i="4"/>
  <c r="AB107" i="4" s="1"/>
  <c r="T107" i="4"/>
  <c r="AE106" i="4"/>
  <c r="AD106" i="4"/>
  <c r="AA106" i="4"/>
  <c r="AC106" i="4" s="1"/>
  <c r="U106" i="4"/>
  <c r="T106" i="4"/>
  <c r="AE105" i="4"/>
  <c r="AD105" i="4"/>
  <c r="AC105" i="4"/>
  <c r="AA105" i="4"/>
  <c r="U105" i="4"/>
  <c r="AB105" i="4" s="1"/>
  <c r="T105" i="4"/>
  <c r="AE104" i="4"/>
  <c r="AD104" i="4"/>
  <c r="AC104" i="4"/>
  <c r="AB104" i="4"/>
  <c r="AA104" i="4"/>
  <c r="U104" i="4"/>
  <c r="T104" i="4"/>
  <c r="AE102" i="4"/>
  <c r="AD102" i="4"/>
  <c r="AC102" i="4"/>
  <c r="AB102" i="4"/>
  <c r="AA102" i="4"/>
  <c r="U102" i="4"/>
  <c r="T102" i="4"/>
  <c r="AE101" i="4"/>
  <c r="AC101" i="4"/>
  <c r="AA101" i="4"/>
  <c r="AD101" i="4" s="1"/>
  <c r="U101" i="4"/>
  <c r="T101" i="4"/>
  <c r="AE100" i="4"/>
  <c r="AD100" i="4"/>
  <c r="AC100" i="4"/>
  <c r="AA100" i="4"/>
  <c r="AB100" i="4" s="1"/>
  <c r="U100" i="4"/>
  <c r="T100" i="4"/>
  <c r="AE99" i="4"/>
  <c r="AA99" i="4"/>
  <c r="AD99" i="4" s="1"/>
  <c r="U99" i="4"/>
  <c r="T99" i="4"/>
  <c r="AE98" i="4"/>
  <c r="AA98" i="4"/>
  <c r="AD98" i="4" s="1"/>
  <c r="U98" i="4"/>
  <c r="T98" i="4"/>
  <c r="AE97" i="4"/>
  <c r="AA97" i="4"/>
  <c r="AD97" i="4" s="1"/>
  <c r="U97" i="4"/>
  <c r="T97" i="4"/>
  <c r="AE96" i="4"/>
  <c r="AD96" i="4"/>
  <c r="AC96" i="4"/>
  <c r="AA96" i="4"/>
  <c r="AB96" i="4" s="1"/>
  <c r="U96" i="4"/>
  <c r="T96" i="4"/>
  <c r="AE95" i="4"/>
  <c r="AC95" i="4"/>
  <c r="AA95" i="4"/>
  <c r="AD95" i="4" s="1"/>
  <c r="U95" i="4"/>
  <c r="T95" i="4"/>
  <c r="AE94" i="4"/>
  <c r="AA94" i="4"/>
  <c r="AD94" i="4" s="1"/>
  <c r="U94" i="4"/>
  <c r="T94" i="4"/>
  <c r="AE93" i="4"/>
  <c r="AD93" i="4"/>
  <c r="AA93" i="4"/>
  <c r="AC93" i="4" s="1"/>
  <c r="U93" i="4"/>
  <c r="T93" i="4"/>
  <c r="AE92" i="4"/>
  <c r="AD92" i="4"/>
  <c r="AC92" i="4"/>
  <c r="AB92" i="4"/>
  <c r="AA92" i="4"/>
  <c r="U92" i="4"/>
  <c r="T92" i="4"/>
  <c r="AE91" i="4"/>
  <c r="AC91" i="4"/>
  <c r="AB91" i="4"/>
  <c r="AA91" i="4"/>
  <c r="AD91" i="4" s="1"/>
  <c r="U91" i="4"/>
  <c r="T91" i="4"/>
  <c r="AE90" i="4"/>
  <c r="AD90" i="4"/>
  <c r="AA90" i="4"/>
  <c r="AC90" i="4" s="1"/>
  <c r="U90" i="4"/>
  <c r="AB90" i="4" s="1"/>
  <c r="T90" i="4"/>
  <c r="AE89" i="4"/>
  <c r="AD89" i="4"/>
  <c r="AA89" i="4"/>
  <c r="AC89" i="4" s="1"/>
  <c r="U89" i="4"/>
  <c r="T89" i="4"/>
  <c r="AE88" i="4"/>
  <c r="AD88" i="4"/>
  <c r="AC88" i="4"/>
  <c r="AA88" i="4"/>
  <c r="U88" i="4"/>
  <c r="AB88" i="4" s="1"/>
  <c r="T88" i="4"/>
  <c r="AE87" i="4"/>
  <c r="AD87" i="4"/>
  <c r="AC87" i="4"/>
  <c r="AB87" i="4"/>
  <c r="AA87" i="4"/>
  <c r="U87" i="4"/>
  <c r="T87" i="4"/>
  <c r="AE86" i="4"/>
  <c r="AD86" i="4"/>
  <c r="AC86" i="4"/>
  <c r="AB86" i="4"/>
  <c r="AA86" i="4"/>
  <c r="U86" i="4"/>
  <c r="T86" i="4"/>
  <c r="AE85" i="4"/>
  <c r="AC85" i="4"/>
  <c r="AA85" i="4"/>
  <c r="AD85" i="4" s="1"/>
  <c r="U85" i="4"/>
  <c r="T85" i="4"/>
  <c r="AE84" i="4"/>
  <c r="AD84" i="4"/>
  <c r="AC84" i="4"/>
  <c r="AA84" i="4"/>
  <c r="AB84" i="4" s="1"/>
  <c r="U84" i="4"/>
  <c r="T84" i="4"/>
  <c r="AE83" i="4"/>
  <c r="AA83" i="4"/>
  <c r="AD83" i="4" s="1"/>
  <c r="U83" i="4"/>
  <c r="T83" i="4"/>
  <c r="AE82" i="4"/>
  <c r="AA82" i="4"/>
  <c r="AD82" i="4" s="1"/>
  <c r="U82" i="4"/>
  <c r="T82" i="4"/>
  <c r="AE81" i="4"/>
  <c r="AA81" i="4"/>
  <c r="AD81" i="4" s="1"/>
  <c r="U81" i="4"/>
  <c r="T81" i="4"/>
  <c r="AE80" i="4"/>
  <c r="AD80" i="4"/>
  <c r="AC80" i="4"/>
  <c r="AA80" i="4"/>
  <c r="AB80" i="4" s="1"/>
  <c r="U80" i="4"/>
  <c r="T80" i="4"/>
  <c r="AE79" i="4"/>
  <c r="AD79" i="4"/>
  <c r="AC79" i="4"/>
  <c r="AA79" i="4"/>
  <c r="AB79" i="4" s="1"/>
  <c r="U79" i="4"/>
  <c r="T79" i="4"/>
  <c r="AE78" i="4"/>
  <c r="AA78" i="4"/>
  <c r="AD78" i="4" s="1"/>
  <c r="U78" i="4"/>
  <c r="T78" i="4"/>
  <c r="AE77" i="4"/>
  <c r="AD77" i="4"/>
  <c r="AA77" i="4"/>
  <c r="AC77" i="4" s="1"/>
  <c r="U77" i="4"/>
  <c r="T77" i="4"/>
  <c r="AE76" i="4"/>
  <c r="AD76" i="4"/>
  <c r="AC76" i="4"/>
  <c r="AB76" i="4"/>
  <c r="AA76" i="4"/>
  <c r="U76" i="4"/>
  <c r="T76" i="4"/>
  <c r="AE75" i="4"/>
  <c r="AC75" i="4"/>
  <c r="AB75" i="4"/>
  <c r="AA75" i="4"/>
  <c r="AD75" i="4" s="1"/>
  <c r="U75" i="4"/>
  <c r="T75" i="4"/>
  <c r="AE74" i="4"/>
  <c r="AD74" i="4"/>
  <c r="AA74" i="4"/>
  <c r="AC74" i="4" s="1"/>
  <c r="U74" i="4"/>
  <c r="AB74" i="4" s="1"/>
  <c r="T74" i="4"/>
  <c r="AE73" i="4"/>
  <c r="AD73" i="4"/>
  <c r="AA73" i="4"/>
  <c r="AC73" i="4" s="1"/>
  <c r="U73" i="4"/>
  <c r="T73" i="4"/>
  <c r="AE70" i="4"/>
  <c r="AD70" i="4"/>
  <c r="AC70" i="4"/>
  <c r="AA70" i="4"/>
  <c r="U70" i="4"/>
  <c r="AB70" i="4" s="1"/>
  <c r="T70" i="4"/>
  <c r="AE69" i="4"/>
  <c r="AD69" i="4"/>
  <c r="AC69" i="4"/>
  <c r="AB69" i="4"/>
  <c r="AA69" i="4"/>
  <c r="U69" i="4"/>
  <c r="T69" i="4"/>
  <c r="AE68" i="4"/>
  <c r="AD68" i="4"/>
  <c r="AC68" i="4"/>
  <c r="AB68" i="4"/>
  <c r="AA68" i="4"/>
  <c r="U68" i="4"/>
  <c r="T68" i="4"/>
  <c r="AE66" i="4"/>
  <c r="AC66" i="4"/>
  <c r="AA66" i="4"/>
  <c r="AD66" i="4" s="1"/>
  <c r="U66" i="4"/>
  <c r="T66" i="4"/>
  <c r="AE65" i="4"/>
  <c r="AD65" i="4"/>
  <c r="AC65" i="4"/>
  <c r="AA65" i="4"/>
  <c r="AB65" i="4" s="1"/>
  <c r="U65" i="4"/>
  <c r="T65" i="4"/>
  <c r="AE64" i="4"/>
  <c r="AA64" i="4"/>
  <c r="AD64" i="4" s="1"/>
  <c r="U64" i="4"/>
  <c r="T64" i="4"/>
  <c r="AE62" i="4"/>
  <c r="AA62" i="4"/>
  <c r="AD62" i="4" s="1"/>
  <c r="U62" i="4"/>
  <c r="T62" i="4"/>
  <c r="AE61" i="4"/>
  <c r="AA61" i="4"/>
  <c r="AD61" i="4" s="1"/>
  <c r="U61" i="4"/>
  <c r="T61" i="4"/>
  <c r="AE60" i="4"/>
  <c r="AD60" i="4"/>
  <c r="AC60" i="4"/>
  <c r="AA60" i="4"/>
  <c r="AB60" i="4" s="1"/>
  <c r="U60" i="4"/>
  <c r="T60" i="4"/>
  <c r="AE59" i="4"/>
  <c r="AD59" i="4"/>
  <c r="AC59" i="4"/>
  <c r="AA59" i="4"/>
  <c r="AB59" i="4" s="1"/>
  <c r="U59" i="4"/>
  <c r="T59" i="4"/>
  <c r="AE57" i="4"/>
  <c r="AA57" i="4"/>
  <c r="AD57" i="4" s="1"/>
  <c r="U57" i="4"/>
  <c r="T57" i="4"/>
  <c r="AE56" i="4"/>
  <c r="AD56" i="4"/>
  <c r="AA56" i="4"/>
  <c r="AC56" i="4" s="1"/>
  <c r="U56" i="4"/>
  <c r="T56" i="4"/>
  <c r="AE55" i="4"/>
  <c r="AD55" i="4"/>
  <c r="AC55" i="4"/>
  <c r="AB55" i="4"/>
  <c r="AA55" i="4"/>
  <c r="U55" i="4"/>
  <c r="T55" i="4"/>
  <c r="AE54" i="4"/>
  <c r="AC54" i="4"/>
  <c r="AB54" i="4"/>
  <c r="AA54" i="4"/>
  <c r="AD54" i="4" s="1"/>
  <c r="U54" i="4"/>
  <c r="T54" i="4"/>
  <c r="AE53" i="4"/>
  <c r="AD53" i="4"/>
  <c r="AA53" i="4"/>
  <c r="AC53" i="4" s="1"/>
  <c r="U53" i="4"/>
  <c r="AB53" i="4" s="1"/>
  <c r="T53" i="4"/>
  <c r="AE52" i="4"/>
  <c r="AD52" i="4"/>
  <c r="AA52" i="4"/>
  <c r="AC52" i="4" s="1"/>
  <c r="U52" i="4"/>
  <c r="T52" i="4"/>
  <c r="AE51" i="4"/>
  <c r="AD51" i="4"/>
  <c r="AC51" i="4"/>
  <c r="AA51" i="4"/>
  <c r="U51" i="4"/>
  <c r="AB51" i="4" s="1"/>
  <c r="T51" i="4"/>
  <c r="AE50" i="4"/>
  <c r="AD50" i="4"/>
  <c r="AC50" i="4"/>
  <c r="AB50" i="4"/>
  <c r="AA50" i="4"/>
  <c r="U50" i="4"/>
  <c r="T50" i="4"/>
  <c r="AE49" i="4"/>
  <c r="AD49" i="4"/>
  <c r="AC49" i="4"/>
  <c r="AB49" i="4"/>
  <c r="AA49" i="4"/>
  <c r="U49" i="4"/>
  <c r="T49" i="4"/>
  <c r="AE47" i="4"/>
  <c r="AC47" i="4"/>
  <c r="AA47" i="4"/>
  <c r="AD47" i="4" s="1"/>
  <c r="U47" i="4"/>
  <c r="T47" i="4"/>
  <c r="AE46" i="4"/>
  <c r="AD46" i="4"/>
  <c r="AC46" i="4"/>
  <c r="AA46" i="4"/>
  <c r="AB46" i="4" s="1"/>
  <c r="U46" i="4"/>
  <c r="T46" i="4"/>
  <c r="AE45" i="4"/>
  <c r="AA45" i="4"/>
  <c r="AD45" i="4" s="1"/>
  <c r="U45" i="4"/>
  <c r="T45" i="4"/>
  <c r="AE44" i="4"/>
  <c r="AA44" i="4"/>
  <c r="AD44" i="4" s="1"/>
  <c r="U44" i="4"/>
  <c r="T44" i="4"/>
  <c r="AE42" i="4"/>
  <c r="AA42" i="4"/>
  <c r="AD42" i="4" s="1"/>
  <c r="U42" i="4"/>
  <c r="T42" i="4"/>
  <c r="AE41" i="4"/>
  <c r="AD41" i="4"/>
  <c r="AC41" i="4"/>
  <c r="AA41" i="4"/>
  <c r="AB41" i="4" s="1"/>
  <c r="U41" i="4"/>
  <c r="T41" i="4"/>
  <c r="AE40" i="4"/>
  <c r="AC40" i="4"/>
  <c r="AA40" i="4"/>
  <c r="AD40" i="4" s="1"/>
  <c r="U40" i="4"/>
  <c r="T40" i="4"/>
  <c r="AE38" i="4"/>
  <c r="AA38" i="4"/>
  <c r="AD38" i="4" s="1"/>
  <c r="U38" i="4"/>
  <c r="T38" i="4"/>
  <c r="AE37" i="4"/>
  <c r="AD37" i="4"/>
  <c r="AA37" i="4"/>
  <c r="AC37" i="4" s="1"/>
  <c r="U37" i="4"/>
  <c r="T37" i="4"/>
  <c r="AE36" i="4"/>
  <c r="AD36" i="4"/>
  <c r="AC36" i="4"/>
  <c r="AB36" i="4"/>
  <c r="AA36" i="4"/>
  <c r="U36" i="4"/>
  <c r="T36" i="4"/>
  <c r="AE35" i="4"/>
  <c r="AC35" i="4"/>
  <c r="AB35" i="4"/>
  <c r="AA35" i="4"/>
  <c r="AD35" i="4" s="1"/>
  <c r="U35" i="4"/>
  <c r="T35" i="4"/>
  <c r="AE34" i="4"/>
  <c r="AD34" i="4"/>
  <c r="AA34" i="4"/>
  <c r="AC34" i="4" s="1"/>
  <c r="U34" i="4"/>
  <c r="AB34" i="4" s="1"/>
  <c r="T34" i="4"/>
  <c r="AE33" i="4"/>
  <c r="AD33" i="4"/>
  <c r="AA33" i="4"/>
  <c r="AC33" i="4" s="1"/>
  <c r="U33" i="4"/>
  <c r="T33" i="4"/>
  <c r="AE32" i="4"/>
  <c r="AD32" i="4"/>
  <c r="AC32" i="4"/>
  <c r="AA32" i="4"/>
  <c r="U32" i="4"/>
  <c r="AB32" i="4" s="1"/>
  <c r="T32" i="4"/>
  <c r="AE31" i="4"/>
  <c r="AD31" i="4"/>
  <c r="AC31" i="4"/>
  <c r="AB31" i="4"/>
  <c r="AA31" i="4"/>
  <c r="U31" i="4"/>
  <c r="T31" i="4"/>
  <c r="AE30" i="4"/>
  <c r="AD30" i="4"/>
  <c r="AC30" i="4"/>
  <c r="AB30" i="4"/>
  <c r="AA30" i="4"/>
  <c r="U30" i="4"/>
  <c r="T30" i="4"/>
  <c r="AE29" i="4"/>
  <c r="AC29" i="4"/>
  <c r="AA29" i="4"/>
  <c r="AD29" i="4" s="1"/>
  <c r="U29" i="4"/>
  <c r="T29" i="4"/>
  <c r="AE28" i="4"/>
  <c r="AD28" i="4"/>
  <c r="AC28" i="4"/>
  <c r="AA28" i="4"/>
  <c r="AB28" i="4" s="1"/>
  <c r="U28" i="4"/>
  <c r="T28" i="4"/>
  <c r="AE27" i="4"/>
  <c r="AA27" i="4"/>
  <c r="AC27" i="4" s="1"/>
  <c r="U27" i="4"/>
  <c r="T27" i="4"/>
  <c r="AE26" i="4"/>
  <c r="AA26" i="4"/>
  <c r="AD26" i="4" s="1"/>
  <c r="U26" i="4"/>
  <c r="T26" i="4"/>
  <c r="AE25" i="4"/>
  <c r="AA25" i="4"/>
  <c r="AD25" i="4" s="1"/>
  <c r="U25" i="4"/>
  <c r="T25" i="4"/>
  <c r="AE24" i="4"/>
  <c r="AD24" i="4"/>
  <c r="AC24" i="4"/>
  <c r="AA24" i="4"/>
  <c r="AB24" i="4" s="1"/>
  <c r="U24" i="4"/>
  <c r="T24" i="4"/>
  <c r="AE23" i="4"/>
  <c r="AC23" i="4"/>
  <c r="AA23" i="4"/>
  <c r="AD23" i="4" s="1"/>
  <c r="U23" i="4"/>
  <c r="T23" i="4"/>
  <c r="AE22" i="4"/>
  <c r="AA22" i="4"/>
  <c r="AD22" i="4" s="1"/>
  <c r="U22" i="4"/>
  <c r="T22" i="4"/>
  <c r="AE21" i="4"/>
  <c r="AD21" i="4"/>
  <c r="AA21" i="4"/>
  <c r="AC21" i="4" s="1"/>
  <c r="U21" i="4"/>
  <c r="T21" i="4"/>
  <c r="T19" i="4"/>
  <c r="AE18" i="4"/>
  <c r="AC18" i="4"/>
  <c r="AA18" i="4"/>
  <c r="AD18" i="4" s="1"/>
  <c r="W18" i="4"/>
  <c r="U18" i="4"/>
  <c r="T18" i="4"/>
  <c r="AE17" i="4"/>
  <c r="AD17" i="4"/>
  <c r="AA17" i="4"/>
  <c r="AC17" i="4" s="1"/>
  <c r="W17" i="4"/>
  <c r="U17" i="4"/>
  <c r="T17" i="4"/>
  <c r="AE16" i="4"/>
  <c r="AC16" i="4"/>
  <c r="AA16" i="4"/>
  <c r="AD16" i="4" s="1"/>
  <c r="W16" i="4"/>
  <c r="U16" i="4"/>
  <c r="T16" i="4"/>
  <c r="AE15" i="4"/>
  <c r="AD15" i="4"/>
  <c r="AA15" i="4"/>
  <c r="AC15" i="4" s="1"/>
  <c r="W15" i="4"/>
  <c r="U15" i="4"/>
  <c r="T15" i="4"/>
  <c r="AE14" i="4"/>
  <c r="AC14" i="4"/>
  <c r="AA14" i="4"/>
  <c r="AD14" i="4" s="1"/>
  <c r="W14" i="4"/>
  <c r="U14" i="4"/>
  <c r="T14" i="4"/>
  <c r="AE13" i="4"/>
  <c r="AD13" i="4"/>
  <c r="AA13" i="4"/>
  <c r="AC13" i="4" s="1"/>
  <c r="W13" i="4"/>
  <c r="U13" i="4"/>
  <c r="T13" i="4"/>
  <c r="AE12" i="4"/>
  <c r="AC12" i="4"/>
  <c r="AA12" i="4"/>
  <c r="AD12" i="4" s="1"/>
  <c r="W12" i="4"/>
  <c r="U12" i="4"/>
  <c r="T12" i="4"/>
  <c r="AE11" i="4"/>
  <c r="AD11" i="4"/>
  <c r="AA11" i="4"/>
  <c r="AC11" i="4" s="1"/>
  <c r="W11" i="4"/>
  <c r="U11" i="4"/>
  <c r="T11" i="4"/>
  <c r="AE10" i="4"/>
  <c r="AC10" i="4"/>
  <c r="AA10" i="4"/>
  <c r="AD10" i="4" s="1"/>
  <c r="W10" i="4"/>
  <c r="U10" i="4"/>
  <c r="T10" i="4"/>
  <c r="AE9" i="4"/>
  <c r="P4" i="4" s="1"/>
  <c r="AD9" i="4"/>
  <c r="AA9" i="4"/>
  <c r="AC9" i="4" s="1"/>
  <c r="W9" i="4"/>
  <c r="U9" i="4"/>
  <c r="T9" i="4"/>
  <c r="AB210" i="4" l="1"/>
  <c r="AB22" i="4"/>
  <c r="AB38" i="4"/>
  <c r="AB57" i="4"/>
  <c r="AB78" i="4"/>
  <c r="AB94" i="4"/>
  <c r="AB111" i="4"/>
  <c r="AB129" i="4"/>
  <c r="AB145" i="4"/>
  <c r="AB172" i="4"/>
  <c r="AB190" i="4"/>
  <c r="AB10" i="4"/>
  <c r="AB12" i="4"/>
  <c r="AB14" i="4"/>
  <c r="AB16" i="4"/>
  <c r="AB18" i="4"/>
  <c r="AC22" i="4"/>
  <c r="Z4" i="4" s="1"/>
  <c r="AB29" i="4"/>
  <c r="AC38" i="4"/>
  <c r="AB47" i="4"/>
  <c r="AC57" i="4"/>
  <c r="AB66" i="4"/>
  <c r="AC78" i="4"/>
  <c r="AB85" i="4"/>
  <c r="AC94" i="4"/>
  <c r="AB101" i="4"/>
  <c r="AC111" i="4"/>
  <c r="AB119" i="4"/>
  <c r="AC129" i="4"/>
  <c r="AB136" i="4"/>
  <c r="AC145" i="4"/>
  <c r="AB153" i="4"/>
  <c r="AB164" i="4"/>
  <c r="AC172" i="4"/>
  <c r="AB179" i="4"/>
  <c r="AC190" i="4"/>
  <c r="AB199" i="4"/>
  <c r="AC210" i="4"/>
  <c r="AB206" i="4"/>
  <c r="AB27" i="4"/>
  <c r="AB45" i="4"/>
  <c r="AB64" i="4"/>
  <c r="AB83" i="4"/>
  <c r="AB99" i="4"/>
  <c r="AB117" i="4"/>
  <c r="AB134" i="4"/>
  <c r="AB151" i="4"/>
  <c r="AB177" i="4"/>
  <c r="AB197" i="4"/>
  <c r="AC206" i="4"/>
  <c r="AB204" i="4"/>
  <c r="AC45" i="4"/>
  <c r="AC64" i="4"/>
  <c r="AC83" i="4"/>
  <c r="AC99" i="4"/>
  <c r="AC117" i="4"/>
  <c r="AC134" i="4"/>
  <c r="AC151" i="4"/>
  <c r="AC177" i="4"/>
  <c r="AC197" i="4"/>
  <c r="AB25" i="4"/>
  <c r="AD27" i="4"/>
  <c r="AD4" i="4" s="1"/>
  <c r="AB42" i="4"/>
  <c r="AB61" i="4"/>
  <c r="AB81" i="4"/>
  <c r="AB97" i="4"/>
  <c r="AB115" i="4"/>
  <c r="AB132" i="4"/>
  <c r="AB148" i="4"/>
  <c r="AB175" i="4"/>
  <c r="AB193" i="4"/>
  <c r="AC204" i="4"/>
  <c r="AC42" i="4"/>
  <c r="AC81" i="4"/>
  <c r="AC97" i="4"/>
  <c r="AC115" i="4"/>
  <c r="AC132" i="4"/>
  <c r="AC148" i="4"/>
  <c r="AC175" i="4"/>
  <c r="AC193" i="4"/>
  <c r="AC25" i="4"/>
  <c r="AC61" i="4"/>
  <c r="AB23" i="4"/>
  <c r="AB40" i="4"/>
  <c r="AB95" i="4"/>
  <c r="AB112" i="4"/>
  <c r="AB130" i="4"/>
  <c r="AB146" i="4"/>
  <c r="AB173" i="4"/>
  <c r="AB191" i="4"/>
  <c r="AC112" i="4"/>
  <c r="AC130" i="4"/>
  <c r="AC146" i="4"/>
  <c r="AC173" i="4"/>
  <c r="AC191" i="4"/>
  <c r="AB11" i="4"/>
  <c r="AB15" i="4"/>
  <c r="AB21" i="4"/>
  <c r="AB37" i="4"/>
  <c r="AB77" i="4"/>
  <c r="AB93" i="4"/>
  <c r="AB110" i="4"/>
  <c r="AB128" i="4"/>
  <c r="AB144" i="4"/>
  <c r="AB189" i="4"/>
  <c r="AB209" i="4"/>
  <c r="AB9" i="4"/>
  <c r="AB13" i="4"/>
  <c r="AB17" i="4"/>
  <c r="AB56" i="4"/>
  <c r="AC209" i="4"/>
  <c r="AB205" i="4"/>
  <c r="AB214" i="4"/>
  <c r="AB26" i="4"/>
  <c r="AB44" i="4"/>
  <c r="AB62" i="4"/>
  <c r="AB82" i="4"/>
  <c r="AB98" i="4"/>
  <c r="AB150" i="4"/>
  <c r="AB194" i="4"/>
  <c r="AC26" i="4"/>
  <c r="AB33" i="4"/>
  <c r="AC44" i="4"/>
  <c r="AB73" i="4"/>
  <c r="AC82" i="4"/>
  <c r="AB89" i="4"/>
  <c r="AC98" i="4"/>
  <c r="AB106" i="4"/>
  <c r="AC116" i="4"/>
  <c r="AB123" i="4"/>
  <c r="AC133" i="4"/>
  <c r="AB140" i="4"/>
  <c r="AC150" i="4"/>
  <c r="AB157" i="4"/>
  <c r="AC176" i="4"/>
  <c r="AB185" i="4"/>
  <c r="AC194" i="4"/>
  <c r="AB203" i="4"/>
  <c r="AC214" i="4"/>
  <c r="AB116" i="4"/>
  <c r="AB133" i="4"/>
  <c r="AB176" i="4"/>
  <c r="AB52" i="4"/>
  <c r="AC62" i="4"/>
  <c r="V4" i="4" l="1"/>
</calcChain>
</file>

<file path=xl/sharedStrings.xml><?xml version="1.0" encoding="utf-8"?>
<sst xmlns="http://schemas.openxmlformats.org/spreadsheetml/2006/main" count="1070" uniqueCount="554">
  <si>
    <t>PRICE LIST  2025</t>
  </si>
  <si>
    <t xml:space="preserve">Jordan Chalk Manufacturing Company. L.t.d  |  Karak   -  Jordan,   |   Email : sales@jordanachalk.com  |  Mobile &amp; Whats up : Salah Aloqbi  00962798499994  |  Audi Aloqbi   00962791978101					</t>
  </si>
  <si>
    <t>Total amount USD</t>
  </si>
  <si>
    <t>Total weight (kg)</t>
  </si>
  <si>
    <t>Total no. of pallet</t>
  </si>
  <si>
    <t>Product dimention</t>
  </si>
  <si>
    <t>No.</t>
  </si>
  <si>
    <t>Page in catalogue</t>
  </si>
  <si>
    <t>Barcode no.</t>
  </si>
  <si>
    <t>Item no.</t>
  </si>
  <si>
    <t>Photo</t>
  </si>
  <si>
    <t>High image</t>
  </si>
  <si>
    <t xml:space="preserve">Description </t>
  </si>
  <si>
    <t>Package type</t>
  </si>
  <si>
    <t>Die cut file</t>
  </si>
  <si>
    <t>Package size (cm)</t>
  </si>
  <si>
    <t>Product weight (g)</t>
  </si>
  <si>
    <t>Box /carton</t>
  </si>
  <si>
    <t>Carton dimensions (cm)</t>
  </si>
  <si>
    <t>Carton weight (kg)</t>
  </si>
  <si>
    <t>Carton/pallet (120x80x200)cm</t>
  </si>
  <si>
    <t>Carton per container20" with pallet</t>
  </si>
  <si>
    <t>Carton per container 20" without pallet</t>
  </si>
  <si>
    <t>Minimum order quantity</t>
  </si>
  <si>
    <t>Order by unit</t>
  </si>
  <si>
    <t xml:space="preserve"> No. of carton </t>
  </si>
  <si>
    <t xml:space="preserve"> Total volume (cbm) </t>
  </si>
  <si>
    <t>No. of pallet</t>
  </si>
  <si>
    <t>L</t>
  </si>
  <si>
    <t>W</t>
  </si>
  <si>
    <t>H</t>
  </si>
  <si>
    <t xml:space="preserve">W </t>
  </si>
  <si>
    <t xml:space="preserve">H </t>
  </si>
  <si>
    <t>cbm</t>
  </si>
  <si>
    <t>MOQ</t>
  </si>
  <si>
    <t>S C H O O L    C H A L K</t>
  </si>
  <si>
    <t>6253504980116</t>
  </si>
  <si>
    <t>EXW100</t>
  </si>
  <si>
    <t>Enlarge image</t>
  </si>
  <si>
    <t>Dustless Chalk White 100 Pcs / box</t>
  </si>
  <si>
    <t>Carton Box</t>
  </si>
  <si>
    <t>View Diecut File</t>
  </si>
  <si>
    <t>6253504980123</t>
  </si>
  <si>
    <t>EXC100</t>
  </si>
  <si>
    <t>EXW10H</t>
  </si>
  <si>
    <t>Dustless Chalk White 10 Pcs / box  With Hang</t>
  </si>
  <si>
    <t>6253504980130</t>
  </si>
  <si>
    <t>EXW10</t>
  </si>
  <si>
    <t>Dustless Chalk White 10 Pcs / box</t>
  </si>
  <si>
    <t>EXC10H</t>
  </si>
  <si>
    <t>Dustless Chalk Assorted Colors 10 Pcs / box  With Hang</t>
  </si>
  <si>
    <t>6253504980147</t>
  </si>
  <si>
    <t>EXC10</t>
  </si>
  <si>
    <t>Dustless Chalk Assorted Colors 10 Pcs / box</t>
  </si>
  <si>
    <t>EXW12H</t>
  </si>
  <si>
    <t>Dustless Chalk White 12 Pcs / box  With Hang</t>
  </si>
  <si>
    <t>EXW12</t>
  </si>
  <si>
    <t>EXC12H</t>
  </si>
  <si>
    <t>Dustless Chalk Assorted Colors 12 / box With Hang</t>
  </si>
  <si>
    <t>6253504980185</t>
  </si>
  <si>
    <t>EXC12</t>
  </si>
  <si>
    <t>Dustless Chalk Assorted Colors 12 / box</t>
  </si>
  <si>
    <r>
      <rPr>
        <sz val="20"/>
        <color theme="0"/>
        <rFont val="Tahoma"/>
        <family val="2"/>
      </rPr>
      <t xml:space="preserve">S T R E E T   J U M B O   C H A L K  -  </t>
    </r>
    <r>
      <rPr>
        <sz val="20"/>
        <color theme="3" tint="0.59999389629810485"/>
        <rFont val="Tahoma"/>
        <family val="2"/>
      </rPr>
      <t>R O U N D</t>
    </r>
  </si>
  <si>
    <t>6253504982653</t>
  </si>
  <si>
    <t>SW3C</t>
  </si>
  <si>
    <t>Jumbo Chalk Assorted Colors  3 Pcs/Box</t>
  </si>
  <si>
    <t>6253504982646</t>
  </si>
  <si>
    <t>SW3W</t>
  </si>
  <si>
    <t>Jumbo Chalk White color  3 Pcs/Box</t>
  </si>
  <si>
    <t>6253504982660</t>
  </si>
  <si>
    <t>SW3B</t>
  </si>
  <si>
    <t>Jumbo Chalk Black color  3 Pcs/Box</t>
  </si>
  <si>
    <t>6253504983551</t>
  </si>
  <si>
    <t>SW3G</t>
  </si>
  <si>
    <t>Gliter Jumbo Chalk Assorted Colors 3 Pcs/Box</t>
  </si>
  <si>
    <t>SW6C</t>
  </si>
  <si>
    <t>Jumbo Chalk Assorted Colors  6 Pcs/Box</t>
  </si>
  <si>
    <t>6253504982677</t>
  </si>
  <si>
    <t>SW6W</t>
  </si>
  <si>
    <t>Jumbo Chalk White  6 Pcs/Box</t>
  </si>
  <si>
    <t>6253504980314</t>
  </si>
  <si>
    <t>SW15C</t>
  </si>
  <si>
    <t>Jumbo Chalk Assorted Colors 15 Pcs /Box with cord</t>
  </si>
  <si>
    <t>6253504982684</t>
  </si>
  <si>
    <t>SW15W</t>
  </si>
  <si>
    <t>Jumbo Chalk White 15 Pcs /Box with cord</t>
  </si>
  <si>
    <t>6253504980307</t>
  </si>
  <si>
    <t>SW20C</t>
  </si>
  <si>
    <t>Jumbo Chalk Assorted Colors  20 Pcs /Box with Cord</t>
  </si>
  <si>
    <t>6253504980291</t>
  </si>
  <si>
    <t>SW20P</t>
  </si>
  <si>
    <t>Jumbo Chalk Assorted Colors  20 Pcs /Plastic Bucket</t>
  </si>
  <si>
    <t>Plastic Bucket</t>
  </si>
  <si>
    <t>6253504982691</t>
  </si>
  <si>
    <t>SW20PW</t>
  </si>
  <si>
    <t>Jumbo Chalk White 20 Pcs /Bucket</t>
  </si>
  <si>
    <t>6253504982721</t>
  </si>
  <si>
    <t>SW50C</t>
  </si>
  <si>
    <t>Jumbo Chalk Assorted Colors  50 Pcs /Box with cord</t>
  </si>
  <si>
    <t>6253504982714</t>
  </si>
  <si>
    <t>SW50P</t>
  </si>
  <si>
    <t>Jumbo Chalk Assorted Colors 50 Pcs /Plastic Bucket</t>
  </si>
  <si>
    <t>X</t>
  </si>
  <si>
    <t>SW50PW</t>
  </si>
  <si>
    <t>Jumbo Chalk White   50 Pcs /Plastic Bucket</t>
  </si>
  <si>
    <t>6253504983452</t>
  </si>
  <si>
    <t>SW75C</t>
  </si>
  <si>
    <t>Jumbo Chalk  Assorted Colors 75 Pcs/  Box</t>
  </si>
  <si>
    <t>6253504982738</t>
  </si>
  <si>
    <t xml:space="preserve">SW75P </t>
  </si>
  <si>
    <t>Jumbo Chalk  Assorted Colors 75 Pcs/Plastic Bucket</t>
  </si>
  <si>
    <t>6253504983469</t>
  </si>
  <si>
    <t>SW140C</t>
  </si>
  <si>
    <t>Jumbo Chalk Assorted Colors 140 Pcs / Box</t>
  </si>
  <si>
    <t>6253504982745</t>
  </si>
  <si>
    <t xml:space="preserve">SW140P </t>
  </si>
  <si>
    <t>Jumbo Chalk Assorted Colors 140 Pcs /Plastic Bucket</t>
  </si>
  <si>
    <r>
      <rPr>
        <sz val="20"/>
        <color theme="0"/>
        <rFont val="Tahoma"/>
        <family val="2"/>
      </rPr>
      <t xml:space="preserve">S T R E E T   J U M B O   C H A L K  -  </t>
    </r>
    <r>
      <rPr>
        <sz val="20"/>
        <color theme="3" tint="0.59999389629810485"/>
        <rFont val="Tahoma"/>
        <family val="2"/>
      </rPr>
      <t>R O U N D   N E O N</t>
    </r>
  </si>
  <si>
    <t>6253504983407</t>
  </si>
  <si>
    <t>SW3CN</t>
  </si>
  <si>
    <t>Neon Jumbo Chalk Assorted   Color  3 Pcs/Box</t>
  </si>
  <si>
    <t>SW6CN</t>
  </si>
  <si>
    <t>Neon Jumbo Chalk Assorted  Colors  6 Pcs/Box</t>
  </si>
  <si>
    <t>6253504983421</t>
  </si>
  <si>
    <t>SW20PN</t>
  </si>
  <si>
    <t>Neon Jumbo Chalk Assorted   Colors  20 Pcs/ Plastic Bucket</t>
  </si>
  <si>
    <r>
      <rPr>
        <sz val="20"/>
        <color theme="0"/>
        <rFont val="Tahoma"/>
        <family val="2"/>
      </rPr>
      <t xml:space="preserve">S T R E E T   J U M B O   C H A L K  -  </t>
    </r>
    <r>
      <rPr>
        <sz val="20"/>
        <color theme="3" tint="0.59999389629810485"/>
        <rFont val="Tahoma"/>
        <family val="2"/>
      </rPr>
      <t xml:space="preserve">T R I A N G U L A R  </t>
    </r>
  </si>
  <si>
    <t>6253504983001</t>
  </si>
  <si>
    <t>SW6CR</t>
  </si>
  <si>
    <t>Traingular Jumbo Chalk Assorted Colors 6 Pcs /box</t>
  </si>
  <si>
    <t>6253504982752</t>
  </si>
  <si>
    <t>SW20CR</t>
  </si>
  <si>
    <t>Traingular Jumbo Chalk Assorted Colors  20 Pcs /box</t>
  </si>
  <si>
    <t>6253504982769</t>
  </si>
  <si>
    <t>SW30PR</t>
  </si>
  <si>
    <t>Traingular Jumbo Chalk Assorted Colors  30 Pcs /Plastic Bucket</t>
  </si>
  <si>
    <t>6253504982776</t>
  </si>
  <si>
    <t>SW60PR</t>
  </si>
  <si>
    <t>Traingular Jumbo Chalk Assorted Colors 60 Pcs/Plastic Bucket</t>
  </si>
  <si>
    <r>
      <rPr>
        <sz val="20"/>
        <color theme="0"/>
        <rFont val="Tahoma"/>
        <family val="2"/>
      </rPr>
      <t xml:space="preserve">S T R E E T   J U M B O   C H A L K  -  </t>
    </r>
    <r>
      <rPr>
        <sz val="20"/>
        <color theme="3" tint="0.59999389629810485"/>
        <rFont val="Tahoma"/>
        <family val="2"/>
      </rPr>
      <t>S Q U A R E   D R A W I N G   D U S T L E S S</t>
    </r>
  </si>
  <si>
    <t>6253504982820</t>
  </si>
  <si>
    <t>SQ6CT</t>
  </si>
  <si>
    <t>Drawing Square Chalk Assorted Colors ,6 pcs /box ,90 *12*12 mm With Tray</t>
  </si>
  <si>
    <t>Plastic Tray</t>
  </si>
  <si>
    <t>6253504980192</t>
  </si>
  <si>
    <t>SQ6WT</t>
  </si>
  <si>
    <t>Drawing Square Chalk  White ,6 pcs /box ,90 *12*12 mm with Tray</t>
  </si>
  <si>
    <t>6253504983490</t>
  </si>
  <si>
    <t>SQ6BT</t>
  </si>
  <si>
    <t>Drawing Square Chalk  Black ,6 pcs /box ,90 *12*12 mm with Tray</t>
  </si>
  <si>
    <t>6253504982813</t>
  </si>
  <si>
    <t>SQ12CT</t>
  </si>
  <si>
    <t>Drawing Square Chalk  Assorted  Colors  ,12 pcs /box ,90 *12*12 mm with Tray</t>
  </si>
  <si>
    <t>6253504982806</t>
  </si>
  <si>
    <t>SQ12WT</t>
  </si>
  <si>
    <t>Drawing Square Chalk White ,12pcs /box ,90 *12*12 mm with Tray</t>
  </si>
  <si>
    <t>SQ12C</t>
  </si>
  <si>
    <t>Drawing Square Chalk Assorted Colors ,12 pcs /box ,90 *12*12 mm</t>
  </si>
  <si>
    <t>6253504980215</t>
  </si>
  <si>
    <t>SQ12W</t>
  </si>
  <si>
    <t>Drawing Square Chalk  White ,12 pcs /box ,90 *12*12 mm</t>
  </si>
  <si>
    <t>SQ72C</t>
  </si>
  <si>
    <t xml:space="preserve">Drawing Square Chalk  Color,72 pcs /box ,90 *12*12 mm    </t>
  </si>
  <si>
    <t>SQ72W</t>
  </si>
  <si>
    <t xml:space="preserve">Drawing Square Chalk  White ,72 pcs /box ,90 *12*12 mm  </t>
  </si>
  <si>
    <r>
      <rPr>
        <sz val="20"/>
        <color theme="0"/>
        <rFont val="Tahoma"/>
        <family val="2"/>
      </rPr>
      <t xml:space="preserve">S T R E E T   J U M B O   C H A L K  - </t>
    </r>
    <r>
      <rPr>
        <sz val="20"/>
        <color theme="3" tint="0.59999389629810485"/>
        <rFont val="Tahoma"/>
        <family val="2"/>
      </rPr>
      <t xml:space="preserve"> M I N I  /  X  /  10 X</t>
    </r>
  </si>
  <si>
    <t>6253504983445</t>
  </si>
  <si>
    <t>SW20PM</t>
  </si>
  <si>
    <t>Mini Jumbo Chalk Assorted Colors 20 Pcs/Plastic Bucket . Size 95*15 mm</t>
  </si>
  <si>
    <t>6253504983476</t>
  </si>
  <si>
    <t>SW40PM</t>
  </si>
  <si>
    <t>Mini Jumbo Chalk Assorted  Colors  40 Pcs /Plastic Bucket . Size 95*15 mm</t>
  </si>
  <si>
    <t>SW20PXS</t>
  </si>
  <si>
    <t>X CHALK 20Pcs in Bucket ,size 3x9.5cm weight 116gr/pcs</t>
  </si>
  <si>
    <t>6253504982790</t>
  </si>
  <si>
    <t>SW10PXL</t>
  </si>
  <si>
    <t>10X Jumbo Chalk Assorted Colors 10Pcs/Plastic Bucket ,size 30x150mm weight 190gr/pcs</t>
  </si>
  <si>
    <r>
      <rPr>
        <sz val="20"/>
        <color theme="0"/>
        <rFont val="Tahoma"/>
        <family val="2"/>
      </rPr>
      <t xml:space="preserve">S T R E E T   J U M B O   C H A L K  -  </t>
    </r>
    <r>
      <rPr>
        <sz val="20"/>
        <color theme="3" tint="0.59999389629810485"/>
        <rFont val="Tahoma"/>
        <family val="2"/>
      </rPr>
      <t>E G G</t>
    </r>
  </si>
  <si>
    <t>6253504982783</t>
  </si>
  <si>
    <t>SW6PE</t>
  </si>
  <si>
    <t>Egg chalk Assorted Colors 6Pcs/ Plastic Tray</t>
  </si>
  <si>
    <t>Plastic Box</t>
  </si>
  <si>
    <t>SW6CE</t>
  </si>
  <si>
    <t>Egg chalk Assorted Colors 6Pcs/ Carton Tray</t>
  </si>
  <si>
    <t>SW12CE</t>
  </si>
  <si>
    <t>Egg chalk Assorted Colors 12Pcs/ Carton Tray</t>
  </si>
  <si>
    <t>C A S T I N G   P L A S T E R   &amp;   C H A L K   P O W D E R</t>
  </si>
  <si>
    <t>6253504983018</t>
  </si>
  <si>
    <t>PP500P</t>
  </si>
  <si>
    <t xml:space="preserve">Casting Plaster of Paris Powder (Gypsum) , 500gr/Bucket with spoon </t>
  </si>
  <si>
    <t>PP1000P</t>
  </si>
  <si>
    <t xml:space="preserve">Casting Plaster of Paris Powder (Gypsum) , 1000gr/Bucket  with spoon </t>
  </si>
  <si>
    <t xml:space="preserve">View Diecut File </t>
  </si>
  <si>
    <t>6253504983025</t>
  </si>
  <si>
    <t>CP500P</t>
  </si>
  <si>
    <t xml:space="preserve">Colored Chalk Powder ,500gr /bucket, White,Yellow,Pink, Orange , Blue, Violet,Green </t>
  </si>
  <si>
    <r>
      <rPr>
        <sz val="20"/>
        <color theme="0"/>
        <rFont val="Tahoma"/>
        <family val="2"/>
      </rPr>
      <t xml:space="preserve">M O D E L L I N G   C L A Y  -  </t>
    </r>
    <r>
      <rPr>
        <sz val="20"/>
        <color theme="3" tint="0.59999389629810485"/>
        <rFont val="Tahoma"/>
        <family val="2"/>
      </rPr>
      <t>500 ge  B A R</t>
    </r>
  </si>
  <si>
    <t>500g</t>
  </si>
  <si>
    <t>MC600S12D</t>
  </si>
  <si>
    <t>Modelling clay,assorted 12 colors /carton ,500 gr</t>
  </si>
  <si>
    <t>Wrapping / with or without Carton box</t>
  </si>
  <si>
    <t>MC12000S24D</t>
  </si>
  <si>
    <t>Standard: Enlarge image</t>
  </si>
  <si>
    <t>Modelling clay,assorted 24 colors /carton ,500 gr</t>
  </si>
  <si>
    <t>MC12000S24D-Y2</t>
  </si>
  <si>
    <t xml:space="preserve">Modelling clay, Yellow-2  color / carton ,500 gr  </t>
  </si>
  <si>
    <t>MC12000S24D-R1</t>
  </si>
  <si>
    <t xml:space="preserve">Modelling clay, Red-1 color /carton ,500 gr </t>
  </si>
  <si>
    <t>MC12000S24D-LB62</t>
  </si>
  <si>
    <t xml:space="preserve">Modelling clay, Light Blue-62 color /carton ,500 gr </t>
  </si>
  <si>
    <t>MC12000S24D-LG86</t>
  </si>
  <si>
    <t xml:space="preserve">Modelling clay, Light Green-86 color /carton ,500 gr </t>
  </si>
  <si>
    <t>MC12000S24D-O4</t>
  </si>
  <si>
    <t xml:space="preserve">Modelling clay, Orange-4  color /carton ,500 gr </t>
  </si>
  <si>
    <t>MC12000S24D-V83</t>
  </si>
  <si>
    <t xml:space="preserve">Modelling clay, Violet-83  color /carton ,500 gr </t>
  </si>
  <si>
    <t>MC12000S24D-B94</t>
  </si>
  <si>
    <t xml:space="preserve">Modelling clay, Brown-94  Terracotta color /carton ,500 gr </t>
  </si>
  <si>
    <t>MC12000S24D-P84</t>
  </si>
  <si>
    <t>Modelling clay, Pink -84 color /carton ,500 gr</t>
  </si>
  <si>
    <t>MC12000S24D-DG45</t>
  </si>
  <si>
    <t xml:space="preserve">Modelling clay, Dark Green-45 color /carton ,500 gr </t>
  </si>
  <si>
    <t>MC12000S24D-DB3</t>
  </si>
  <si>
    <t xml:space="preserve">Modelling clay, Dark Blue -3 color /carton ,500 gr </t>
  </si>
  <si>
    <t>MC12000S24D-W9</t>
  </si>
  <si>
    <t xml:space="preserve">Modelling clay, White-9   color /carton ,500 gr </t>
  </si>
  <si>
    <t>MC12000S24D-B8</t>
  </si>
  <si>
    <t xml:space="preserve">Modelling clay, Black-8 color /carton ,500 gr </t>
  </si>
  <si>
    <t>MC12000S24D-G</t>
  </si>
  <si>
    <t xml:space="preserve">Modelling clay, Grey color /carton ,500 gr   </t>
  </si>
  <si>
    <t>MC12000S24D-I97</t>
  </si>
  <si>
    <t xml:space="preserve">Modelling clay, Ivory -97  color /carton ,500 gr </t>
  </si>
  <si>
    <t>MC12000S24D-F96</t>
  </si>
  <si>
    <t xml:space="preserve">Modelling clay, Flesh (Peach)-96 color / carton ,500 gr </t>
  </si>
  <si>
    <t>MC12000S24D-LB</t>
  </si>
  <si>
    <t xml:space="preserve">Modelling clay, Light Brown color /carton ,500 gr </t>
  </si>
  <si>
    <t>MC12000S24D-DB</t>
  </si>
  <si>
    <t xml:space="preserve">Modelling clay, Dark Brown color /carton ,500 gr </t>
  </si>
  <si>
    <t>MC12000S24D-B60</t>
  </si>
  <si>
    <t xml:space="preserve">Modelling clay, Brown-60  color /carton ,500 gr </t>
  </si>
  <si>
    <t>MC12000S24D-RA52</t>
  </si>
  <si>
    <t xml:space="preserve">Modelling clay, Raw Umber-52 color /carton ,500 gr </t>
  </si>
  <si>
    <t>MC12000S24D-P59</t>
  </si>
  <si>
    <t xml:space="preserve">Modelling clay, Purple-59 color /carton ,500 gr </t>
  </si>
  <si>
    <t>MC12000S24D-BG</t>
  </si>
  <si>
    <t xml:space="preserve">Modelling clay, Blue Green-Turquoise color /carton ,500 gr </t>
  </si>
  <si>
    <t>MC12000S24D-CB39</t>
  </si>
  <si>
    <t xml:space="preserve">Modelling clay, Cobalt Blue-39 color /carton ,500 gr </t>
  </si>
  <si>
    <t>MC12000S24D-M41</t>
  </si>
  <si>
    <t xml:space="preserve">Modelling clay, Magenta-41 color /carton ,500 gr </t>
  </si>
  <si>
    <t>MC12000S24DS-SR65</t>
  </si>
  <si>
    <t xml:space="preserve">Modelling clay, Scarlet Red  65 color /carton ,500 gr </t>
  </si>
  <si>
    <t>6253504982844</t>
  </si>
  <si>
    <t>MC3000S6DN</t>
  </si>
  <si>
    <t xml:space="preserve">Modeling clay, 6 Neon colors 6 pcs /carton ,500 gr </t>
  </si>
  <si>
    <t>6253504981625</t>
  </si>
  <si>
    <t>MC12000S24D6R</t>
  </si>
  <si>
    <t>Modelling clay,6 colors  Rain Bow   24 pcs /carton  ,500gr</t>
  </si>
  <si>
    <t>6253504982929</t>
  </si>
  <si>
    <t>MC12000S24D6S</t>
  </si>
  <si>
    <t xml:space="preserve">Modelling clay, 6  skin colors   24 pcs /carton  ,500 gr  </t>
  </si>
  <si>
    <t>6253504981632</t>
  </si>
  <si>
    <t>MC12000S24D6N</t>
  </si>
  <si>
    <t xml:space="preserve">Modelling clay,6 Neon colors   24 pcs /carton  ,500 gr  </t>
  </si>
  <si>
    <r>
      <rPr>
        <sz val="20"/>
        <color theme="0"/>
        <rFont val="Tahoma"/>
        <family val="2"/>
      </rPr>
      <t xml:space="preserve">M O D E L L I N G   C L A Y  -  </t>
    </r>
    <r>
      <rPr>
        <sz val="20"/>
        <color theme="3" tint="0.59999389629810485"/>
        <rFont val="Tahoma"/>
        <family val="2"/>
      </rPr>
      <t>D I S P L A Y</t>
    </r>
  </si>
  <si>
    <t xml:space="preserve">50g </t>
  </si>
  <si>
    <t>6253504982363</t>
  </si>
  <si>
    <t>MC500S10P</t>
  </si>
  <si>
    <t>Modelling Clay ,10pcs x 50 gr , 10 colors in Plastic Display,500 gr</t>
  </si>
  <si>
    <t>6253504983605</t>
  </si>
  <si>
    <t>MC550S11D</t>
  </si>
  <si>
    <t xml:space="preserve">Modelling clay, 11pcs x 50 gr ,11 colors in carton display , 550 gr   </t>
  </si>
  <si>
    <t>6253504981045</t>
  </si>
  <si>
    <t>Modelling clay, 12pcs x 50 gr ,12 colors in carton display , 600 gr</t>
  </si>
  <si>
    <t>6253504981755</t>
  </si>
  <si>
    <t>MC1800S36P</t>
  </si>
  <si>
    <t>Modelling Clay ,36 pcs x 50 gr ,3 pcs of 12 colors in Plastic Display,1800 gr</t>
  </si>
  <si>
    <t>6253504981052</t>
  </si>
  <si>
    <t>MC1200S24D</t>
  </si>
  <si>
    <t>Modelling clay, 24pcs x 50 gr ,2 pcs of 12 colors in carton display , 1200 gr</t>
  </si>
  <si>
    <t xml:space="preserve">100g </t>
  </si>
  <si>
    <t>6253504982837</t>
  </si>
  <si>
    <t>MC2400S24P</t>
  </si>
  <si>
    <t>Modelling Clay , 24 pcs x 100 gr ,2 pcs of 12 colors in Plastic Display, 2400 gr</t>
  </si>
  <si>
    <t>6253504981069</t>
  </si>
  <si>
    <t>MC1200S12D</t>
  </si>
  <si>
    <t>Modelling clay, 12pcs x 100 gr ,12 colors in carton display , 1200 gr</t>
  </si>
  <si>
    <t xml:space="preserve">200g </t>
  </si>
  <si>
    <t>6253504982424</t>
  </si>
  <si>
    <t>MC2400S12P</t>
  </si>
  <si>
    <t>Modelling Clay , 12 pcs x 200gram ,12 colors in Plastic Display, 2400gr</t>
  </si>
  <si>
    <t>6253504981076</t>
  </si>
  <si>
    <t>MC2400S12D</t>
  </si>
  <si>
    <t>Modelling clay, 12pcs x 200 gr ,12 colors in carton display , 2400 gr</t>
  </si>
  <si>
    <r>
      <rPr>
        <sz val="20"/>
        <color theme="0"/>
        <rFont val="Tahoma"/>
        <family val="2"/>
      </rPr>
      <t xml:space="preserve">M O D E L L I N G   C L A Y  -  </t>
    </r>
    <r>
      <rPr>
        <sz val="20"/>
        <color theme="3" tint="0.59999389629810485"/>
        <rFont val="Tahoma"/>
        <family val="2"/>
      </rPr>
      <t>C A R T O N   B O X</t>
    </r>
  </si>
  <si>
    <t>6253504980925</t>
  </si>
  <si>
    <t>MC90R6C</t>
  </si>
  <si>
    <t xml:space="preserve">Modelling clay, 6 colors in box , 90 gr </t>
  </si>
  <si>
    <t>6253504980963</t>
  </si>
  <si>
    <t>MC90R6CN</t>
  </si>
  <si>
    <t xml:space="preserve">Modelling clay, 6 neon colors in box, 90 gr </t>
  </si>
  <si>
    <t>6253504980970</t>
  </si>
  <si>
    <t>MC90S6C</t>
  </si>
  <si>
    <t xml:space="preserve">Modelling clay, 6 square colors in box, 90 gr </t>
  </si>
  <si>
    <t>6253504980932</t>
  </si>
  <si>
    <t>MC120R8C</t>
  </si>
  <si>
    <t xml:space="preserve">Modelling clay, 8 colors in box, 120 gr </t>
  </si>
  <si>
    <t>6253504980949</t>
  </si>
  <si>
    <t>MC150R10C</t>
  </si>
  <si>
    <t xml:space="preserve">Modelling clay, 10 colors in box, 150 gr </t>
  </si>
  <si>
    <t>6253504980956</t>
  </si>
  <si>
    <t>MC180R12C</t>
  </si>
  <si>
    <t>Modelling clay, 12 colors in box, 180 gr</t>
  </si>
  <si>
    <t>6253504980987</t>
  </si>
  <si>
    <t>MC360R24C</t>
  </si>
  <si>
    <t xml:space="preserve">Modelling clay, 24 colors in box, 360 gr </t>
  </si>
  <si>
    <t>6253504981373</t>
  </si>
  <si>
    <t>MC360R6CJ</t>
  </si>
  <si>
    <t>Modelling clay, 6 jumbo colors in box, 360 gr</t>
  </si>
  <si>
    <t>6253504981335</t>
  </si>
  <si>
    <t>MC37.5R6C</t>
  </si>
  <si>
    <t xml:space="preserve">Modelling clay, 6 colors in box , 37.5 gr </t>
  </si>
  <si>
    <t>6253504981342</t>
  </si>
  <si>
    <t>MC75R12C</t>
  </si>
  <si>
    <t xml:space="preserve">Modeling clay, 12  colors in box ,75  gr </t>
  </si>
  <si>
    <t>6253504981793</t>
  </si>
  <si>
    <t>MC37.5R6P-48</t>
  </si>
  <si>
    <t>Modelling Clay ,6 colors ,48 pcs x 37.5 gr in Plastic  Display, 1800 gr</t>
  </si>
  <si>
    <t>Plastic bucket</t>
  </si>
  <si>
    <t>MC75R12P-24</t>
  </si>
  <si>
    <t>Modelling Clay ,12 colors ,24 pcs x 75 gr in  Plastic Display, 1800 gr</t>
  </si>
  <si>
    <r>
      <rPr>
        <sz val="20"/>
        <color theme="0"/>
        <rFont val="Tahoma"/>
        <family val="2"/>
      </rPr>
      <t xml:space="preserve">M O D E L L I N G   C L A Y  -  </t>
    </r>
    <r>
      <rPr>
        <sz val="20"/>
        <color theme="3" tint="0.59999389629810485"/>
        <rFont val="Tahoma"/>
        <family val="2"/>
      </rPr>
      <t>B L I S T E R</t>
    </r>
  </si>
  <si>
    <t>6253504983056</t>
  </si>
  <si>
    <t>MC37.5R6B1T</t>
  </si>
  <si>
    <t>Modelling clay, 6 colors in Blister, 37.5 gr , 1 mould</t>
  </si>
  <si>
    <t>Blister Card</t>
  </si>
  <si>
    <t>MC75R12B2T</t>
  </si>
  <si>
    <t>Modelling clay, 12 colors in Blister, 75 gr , 2 moulds</t>
  </si>
  <si>
    <t>MC90R6B3T</t>
  </si>
  <si>
    <t>Modelling clay, 6 colors in Blister, 90 gr ,3 moulds</t>
  </si>
  <si>
    <t>MC180R6N6SB4T</t>
  </si>
  <si>
    <t>Modelling clay, 6 colors and 6 Neon colors  in Blister, 180 gr , 4 moulds</t>
  </si>
  <si>
    <t>6253504980895</t>
  </si>
  <si>
    <t>MC120R8B2T</t>
  </si>
  <si>
    <t>Modelling clay, 8 colors in Blister, 120 gr , 2 moulds</t>
  </si>
  <si>
    <t>6253504982417</t>
  </si>
  <si>
    <t>MC120R8B2TR</t>
  </si>
  <si>
    <t xml:space="preserve">Modelling clay, 8 colors in Blister, 120 gr , 2 moulds and roller </t>
  </si>
  <si>
    <t>6253504980901</t>
  </si>
  <si>
    <t>MC150R10B4T</t>
  </si>
  <si>
    <t>Modelling clay, 10 colors in Blister, 150 gr , 4 moulds</t>
  </si>
  <si>
    <t>6253504982943</t>
  </si>
  <si>
    <t>MC150R10B4TR</t>
  </si>
  <si>
    <t>Modelling clay, 10 colors in Blister, 150 gr , 4 moulds and roller</t>
  </si>
  <si>
    <t>6253504982936</t>
  </si>
  <si>
    <t>MC180R12B4T</t>
  </si>
  <si>
    <t>Modelling clay, 12 colors in Blister, 180 gr , 4 moulds</t>
  </si>
  <si>
    <t>6253504980918</t>
  </si>
  <si>
    <t>MC180R12B4TR</t>
  </si>
  <si>
    <t>Modelling clay, 12 colors in Blister, 180 gr , 4 moulds and roller</t>
  </si>
  <si>
    <t>6253504981243</t>
  </si>
  <si>
    <t>MC50S6B</t>
  </si>
  <si>
    <t xml:space="preserve">Modelling clay, 6 square colors in Blister, 50 gr </t>
  </si>
  <si>
    <t>6253504980840</t>
  </si>
  <si>
    <t>MC90R6BN</t>
  </si>
  <si>
    <t xml:space="preserve">Modeling clay, 6 neon colors in Blister, 90 gr </t>
  </si>
  <si>
    <t>6253504980772</t>
  </si>
  <si>
    <t>MC90R6B</t>
  </si>
  <si>
    <t>Modelling clay, 6 colors in Blister, 90 gr</t>
  </si>
  <si>
    <t>6253504980789</t>
  </si>
  <si>
    <t>MC120R8B</t>
  </si>
  <si>
    <t xml:space="preserve">Modelling clay, 8 colors in Blister, 120 gr </t>
  </si>
  <si>
    <t>6253504980826</t>
  </si>
  <si>
    <t>MC150R10B</t>
  </si>
  <si>
    <t xml:space="preserve">Modeling clay, 10 colors in Blister, 150 gr </t>
  </si>
  <si>
    <t>6253504980833</t>
  </si>
  <si>
    <t>MC180R12B</t>
  </si>
  <si>
    <t xml:space="preserve">Modelling clay, 12 colors in Blister, 180 gr </t>
  </si>
  <si>
    <t>6253504980864</t>
  </si>
  <si>
    <t>MC360R24B</t>
  </si>
  <si>
    <t xml:space="preserve">Modelling clay, 24 colors in Blister, 360 gr </t>
  </si>
  <si>
    <t>6253504982882</t>
  </si>
  <si>
    <t>MC100S2B</t>
  </si>
  <si>
    <t xml:space="preserve">Modelling clay, 2 jumbo color in Blister, 100 gr </t>
  </si>
  <si>
    <t>6253504980871</t>
  </si>
  <si>
    <t>MC200S4B</t>
  </si>
  <si>
    <t xml:space="preserve">Modelling clay, 4 jumbo colors in Blister, 200 gr </t>
  </si>
  <si>
    <t>6253504982899</t>
  </si>
  <si>
    <t>MC100S2B2T</t>
  </si>
  <si>
    <t>Modelling clay, 2 jumbo colors   in Blister, 100 gr , 2 moulds</t>
  </si>
  <si>
    <t>6253504982905</t>
  </si>
  <si>
    <t>MC200S4B4T</t>
  </si>
  <si>
    <t>Modelling clay, 4 jumbo colors   in Blister, 200 gr , 4 moulds</t>
  </si>
  <si>
    <t>6253504982912</t>
  </si>
  <si>
    <t>MC200S4B4TR</t>
  </si>
  <si>
    <t>Modelling clay, 4 jumbo colors in Blister, 200 gr ,  4 moulds and roller</t>
  </si>
  <si>
    <r>
      <rPr>
        <sz val="20"/>
        <color theme="0"/>
        <rFont val="Tahoma"/>
        <family val="2"/>
      </rPr>
      <t xml:space="preserve">M O D E L L I N G   C L A Y  -  </t>
    </r>
    <r>
      <rPr>
        <sz val="20"/>
        <color theme="3" tint="0.59999389629810485"/>
        <rFont val="Tahoma"/>
        <family val="2"/>
      </rPr>
      <t>P L A S T I C   B U C K E T</t>
    </r>
  </si>
  <si>
    <t>MC150R12C2T</t>
  </si>
  <si>
    <t xml:space="preserve">Modelling Clay , 12  colors in Plastic Crown,  150 gr , 2 moulds </t>
  </si>
  <si>
    <t>MC150R12M2T</t>
  </si>
  <si>
    <t xml:space="preserve">Modelling Clay 12 colors in Plastic Bucket with Handel ,150 gr , 2 moulds </t>
  </si>
  <si>
    <t>MC150R12H2T</t>
  </si>
  <si>
    <t xml:space="preserve">Modelling Clay , 12  colors in Plastic Heart ,150 gr , 2 moulds </t>
  </si>
  <si>
    <t>MC75R6P1T</t>
  </si>
  <si>
    <t>Modelling Clay , 6 colors in Plastic Bucket, 75 gr ,2 moulds</t>
  </si>
  <si>
    <t>MC150R12C2TR</t>
  </si>
  <si>
    <t>Modelling Clay , 12  colors in Plastic Crown,  150 gr , 2 moulds and roller</t>
  </si>
  <si>
    <t>MC150R12M2TR</t>
  </si>
  <si>
    <t>Modelling Clay ,12 colors in Plastic Bucket with Handel  ,150 gr , 2 moulds and roller</t>
  </si>
  <si>
    <t>MC150R12H2TR</t>
  </si>
  <si>
    <t>Modelling Clay , 12 colors in Plastic Heart ,150 gr , 2 moulds  and roller</t>
  </si>
  <si>
    <t>6253504982332</t>
  </si>
  <si>
    <t>MC150R12P2T</t>
  </si>
  <si>
    <t>Modelling Clay , 12 colors in Plastic Bucket, 150 gr , 2 moulds</t>
  </si>
  <si>
    <t>6253504981670</t>
  </si>
  <si>
    <t>MC100R6P</t>
  </si>
  <si>
    <t xml:space="preserve">Modelling Clay , 6 colors in Plastic Bucket, 100 gr  </t>
  </si>
  <si>
    <t>6253504981014</t>
  </si>
  <si>
    <t>MC500R12P</t>
  </si>
  <si>
    <t>Modelling clay , 12 colors in Plastic bucket , 500 gr</t>
  </si>
  <si>
    <t>6253504981038</t>
  </si>
  <si>
    <t>MC1000R12P</t>
  </si>
  <si>
    <t>Modelling clay , 12 colors in Plastic bucket , 1000 gr</t>
  </si>
  <si>
    <t>6253504982547</t>
  </si>
  <si>
    <t>MC2000R12P</t>
  </si>
  <si>
    <t>Modelling clay , 12 colors in plastic bucket , 2000 gr</t>
  </si>
  <si>
    <r>
      <rPr>
        <sz val="20"/>
        <color theme="0"/>
        <rFont val="Tahoma"/>
        <family val="2"/>
      </rPr>
      <t xml:space="preserve">D O U G H   -   </t>
    </r>
    <r>
      <rPr>
        <sz val="20"/>
        <color theme="3" tint="0.59999389629810485"/>
        <rFont val="Tahoma"/>
        <family val="2"/>
      </rPr>
      <t>P L A S T I C   J A R</t>
    </r>
  </si>
  <si>
    <t>50 g</t>
  </si>
  <si>
    <t>PD150JC3</t>
  </si>
  <si>
    <t xml:space="preserve">Dough 3x50gr in jars ,3 colors,  in carton box ,150 gr </t>
  </si>
  <si>
    <t>Plastic Jars in Carton Sleeve</t>
  </si>
  <si>
    <t>PD200JC4</t>
  </si>
  <si>
    <t xml:space="preserve">Dough 4x50gr in jars , 4 colors,  in carton box ,200 gr </t>
  </si>
  <si>
    <t>PD500JC10</t>
  </si>
  <si>
    <t xml:space="preserve">Dough 10x50gr in jars ,10 colors,  in carton box ,500 gr </t>
  </si>
  <si>
    <t>100 g</t>
  </si>
  <si>
    <t>PD300JC3</t>
  </si>
  <si>
    <t xml:space="preserve">Dough 3x100gr in jars ,3 colors,  in carton box ,300 gr </t>
  </si>
  <si>
    <t>PD400JC4</t>
  </si>
  <si>
    <t xml:space="preserve">Dough 4x100gr in jars 4 colors,  in carton box ,400 gr </t>
  </si>
  <si>
    <t>PD500JC5</t>
  </si>
  <si>
    <t xml:space="preserve">Dough 5x100gr in jars 5 colors,  in carton box ,500 gr </t>
  </si>
  <si>
    <t>150 g</t>
  </si>
  <si>
    <t>PD450JC3</t>
  </si>
  <si>
    <t xml:space="preserve">Dough 3x150gr in jars 3 colors,  in carton box ,450 gr </t>
  </si>
  <si>
    <t>PD600JC4</t>
  </si>
  <si>
    <t xml:space="preserve">Dough 4x150gr in jars 4 colors,  in carton box ,600 gr </t>
  </si>
  <si>
    <t>200 g</t>
  </si>
  <si>
    <t>PD600JC3</t>
  </si>
  <si>
    <t xml:space="preserve">Dough 3x200gr in jars 3 colors,  in carton box ,600 gr </t>
  </si>
  <si>
    <t xml:space="preserve">50 g </t>
  </si>
  <si>
    <t>PD250JC5N</t>
  </si>
  <si>
    <t xml:space="preserve">Dough 5x50gr in jars 5 neon colors,  in carton box ,250 gr </t>
  </si>
  <si>
    <t>PD500JC5N5</t>
  </si>
  <si>
    <t xml:space="preserve">Dough 10x50gr in jars 5 colors, 5 neon colors,  in carton box ,500 gr </t>
  </si>
  <si>
    <t>PD400JC8T12R</t>
  </si>
  <si>
    <t>Dough 8x50gr in jars 8 colors,  in carton box ,400 gr with 12 different moulds and  roller</t>
  </si>
  <si>
    <t>Plastic Jars in Carton Box with Sleeve</t>
  </si>
  <si>
    <t>PD800JC16T12R</t>
  </si>
  <si>
    <t>Dough 16x50gr in jars 10 colors,  in carton box ,800 gr with 12 different moulds and  roller</t>
  </si>
  <si>
    <t>PD1200JC16T12R</t>
  </si>
  <si>
    <t>Dough 16x75gr in jars 10 colors,  in carton box ,1200 gr with 12 different moulds and  roller</t>
  </si>
  <si>
    <t>PD250JP5T12R</t>
  </si>
  <si>
    <t>Dough 5x50gr in jars 5 colors, in plastic bucket ,250 gr with 12 different moulds and roller</t>
  </si>
  <si>
    <t>PD400JP8T12R</t>
  </si>
  <si>
    <t>Dough 8x50gr in jars 8 colors,  in plastic bucket ,400 gr with 12 different moulds and  roller</t>
  </si>
  <si>
    <r>
      <rPr>
        <sz val="20"/>
        <color theme="0"/>
        <rFont val="Tahoma"/>
        <family val="2"/>
      </rPr>
      <t xml:space="preserve">D O U G H   -   </t>
    </r>
    <r>
      <rPr>
        <sz val="20"/>
        <color theme="3" tint="0.59999389629810485"/>
        <rFont val="Tahoma"/>
        <family val="2"/>
      </rPr>
      <t>C A R T O N   B O X</t>
    </r>
  </si>
  <si>
    <t>30 g</t>
  </si>
  <si>
    <t>PD120C4</t>
  </si>
  <si>
    <t>Dough 4x30gr colors  in box, 120 gr</t>
  </si>
  <si>
    <t>PD180C6</t>
  </si>
  <si>
    <t xml:space="preserve">Dough  6x30gr colors  in carton box, 180 gr </t>
  </si>
  <si>
    <r>
      <rPr>
        <sz val="20"/>
        <color theme="0"/>
        <rFont val="Tahoma"/>
        <family val="2"/>
      </rPr>
      <t xml:space="preserve">D O U G H   -   </t>
    </r>
    <r>
      <rPr>
        <sz val="20"/>
        <color theme="3" tint="0.59999389629810485"/>
        <rFont val="Tahoma"/>
        <family val="2"/>
      </rPr>
      <t>P L A S T I C   B U C K E T</t>
    </r>
  </si>
  <si>
    <t>PD5000P100</t>
  </si>
  <si>
    <t xml:space="preserve">Dough  100x50 gr ,10 colors in plastic bucket 5000 gr </t>
  </si>
  <si>
    <t>6253504983520</t>
  </si>
  <si>
    <t xml:space="preserve">PD250P5T3
</t>
  </si>
  <si>
    <t>Dough 5x50gr  ,5 colors in plastic bucket 250 gr ,  3 moulds</t>
  </si>
  <si>
    <t>6253504982950</t>
  </si>
  <si>
    <t xml:space="preserve">PD500P10T6
</t>
  </si>
  <si>
    <t>Dough 10x50gr ,10 colors,  in plastic bucket ,500 gr ,  6 moulds</t>
  </si>
  <si>
    <t>6253504982967</t>
  </si>
  <si>
    <t xml:space="preserve">PD1000P20T12
</t>
  </si>
  <si>
    <t>Dough  10x50 gr , 2 pcs of 10 colors  in plastic bucket 1000 gr , 12 moulds</t>
  </si>
  <si>
    <t>10g</t>
  </si>
  <si>
    <t>6253504981694</t>
  </si>
  <si>
    <t xml:space="preserve">PD100C10T1
</t>
  </si>
  <si>
    <t>Dough 10x10gr colors ,10 colors in plastic bucket, 100 gr ,  1 mould</t>
  </si>
  <si>
    <t xml:space="preserve">PD100M10T2
</t>
  </si>
  <si>
    <t>Dough 10x10gr ,10 colors in Plastic Bucket with Handel 100  gr , 2 moulds</t>
  </si>
  <si>
    <t>6253504983353</t>
  </si>
  <si>
    <t xml:space="preserve">PD100C10T2
</t>
  </si>
  <si>
    <t>Dough 10x10gr , 10 colors in Plastic Crown  100  gr , 2 moulds</t>
  </si>
  <si>
    <t>6253504983193</t>
  </si>
  <si>
    <t xml:space="preserve">PD100H10T2
</t>
  </si>
  <si>
    <t xml:space="preserve">Dough , 10x10gr , 10 colors in Plastic Heart 100  gr , 2 moulds </t>
  </si>
  <si>
    <t>single color 300-1000g</t>
  </si>
  <si>
    <t>PD300P1</t>
  </si>
  <si>
    <t>Dough single color ,  in plastic bucket 300 gr</t>
  </si>
  <si>
    <t>6253504983537</t>
  </si>
  <si>
    <t>PD500P1</t>
  </si>
  <si>
    <t xml:space="preserve">Dough single color ,  in plastic bucket 500 gr </t>
  </si>
  <si>
    <t>6253504983544</t>
  </si>
  <si>
    <t>PD1000P1</t>
  </si>
  <si>
    <t xml:space="preserve">Dough  single color ,  in plastic bucket 1000 gr </t>
  </si>
  <si>
    <t>C R A Y O N</t>
  </si>
  <si>
    <t>6253504981083</t>
  </si>
  <si>
    <t>PP6J</t>
  </si>
  <si>
    <t xml:space="preserve">Jumbo Plastic Crayon 6 colors pcs /box </t>
  </si>
  <si>
    <t>6253504981113</t>
  </si>
  <si>
    <t>PP6JT</t>
  </si>
  <si>
    <t>Jumbo Plastic Crayon 6 colors pcs / box  with Plastic Tray</t>
  </si>
  <si>
    <t>Carton Box with Tray</t>
  </si>
  <si>
    <t>6253504981090</t>
  </si>
  <si>
    <t>PP12J</t>
  </si>
  <si>
    <t>Jumbo Plastic Crayon 12 colors pcs /box</t>
  </si>
  <si>
    <t>6253504981106</t>
  </si>
  <si>
    <t>PP12JT</t>
  </si>
  <si>
    <t>Jumbo Plastic Crayon 12 colors pcs /  box  with Plastic Tray</t>
  </si>
  <si>
    <t>PP72J</t>
  </si>
  <si>
    <t>Jumbo Plastic Crayon , 6x12 colors ,72 pcs / Plastic Bucket</t>
  </si>
  <si>
    <t>6253504980475</t>
  </si>
  <si>
    <t>PP6</t>
  </si>
  <si>
    <t>Plastic Crayon 6 Pcs/box</t>
  </si>
  <si>
    <t>6253504981229</t>
  </si>
  <si>
    <t>PP6T</t>
  </si>
  <si>
    <t xml:space="preserve">Plastic Crayon 6 colors pcs / box  with Plastic Tray </t>
  </si>
  <si>
    <t>PP12</t>
  </si>
  <si>
    <t>Plastic Crayon 12 colors pcs /box</t>
  </si>
  <si>
    <t>6253504981212</t>
  </si>
  <si>
    <t>PP12T</t>
  </si>
  <si>
    <t>Plastic Crayon 12 colors pcs / box  with Plastic Tray</t>
  </si>
  <si>
    <t>6253504981236</t>
  </si>
  <si>
    <t xml:space="preserve">PP144P </t>
  </si>
  <si>
    <t>Plastic Crayon 12x12 colors ,144 pcs / Plastic Bucket</t>
  </si>
  <si>
    <t>C U T T I N G   M O U L D S</t>
  </si>
  <si>
    <t>6253504983599</t>
  </si>
  <si>
    <t>T36R12P</t>
  </si>
  <si>
    <t>36 Moulds in different shapes  with 12 Roller in Plastic Bucket</t>
  </si>
  <si>
    <t>6253504981359</t>
  </si>
  <si>
    <t>T12BR</t>
  </si>
  <si>
    <t>12 Moulds in different shapes and roller in Plastic Bag</t>
  </si>
  <si>
    <t>Plastic Bag</t>
  </si>
  <si>
    <t>6253504983568</t>
  </si>
  <si>
    <t>R25P</t>
  </si>
  <si>
    <t>25 Roller in Plastic Bucket</t>
  </si>
  <si>
    <t>6253504983575</t>
  </si>
  <si>
    <t>T72P</t>
  </si>
  <si>
    <t>72 Moulds in different shapes in Plastic Bucket</t>
  </si>
  <si>
    <t>6253504983582</t>
  </si>
  <si>
    <t>T36P</t>
  </si>
  <si>
    <t>36 Moulds in different shapes in Plastic Bucket</t>
  </si>
  <si>
    <t>T6B</t>
  </si>
  <si>
    <t>6 Moulds in different shapes   on Blister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</si>
</sst>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&quot;د.ا.‏&quot;\ * #,##0.00_-;_-&quot;د.ا.‏&quot;\ * #,##0.00\-;_-&quot;د.ا.‏&quot;\ * &quot;-&quot;??_-;_-@_-"/>
    <numFmt numFmtId="166" formatCode="_-&quot;£&quot;* #,##0.00_-;\-&quot;£&quot;* #,##0.00_-;_-&quot;£&quot;* &quot;-&quot;??_-;_-@_-"/>
    <numFmt numFmtId="167" formatCode="0.0"/>
    <numFmt numFmtId="168" formatCode="_-* #,##0.0000_-;\-* #,##0.0000_-;_-* &quot;-&quot;????_-;_-@_-"/>
    <numFmt numFmtId="169" formatCode="0.000"/>
    <numFmt numFmtId="170" formatCode="_(* #,##0.0_);_(* \(#,##0.0\);_(* &quot;-&quot;?_);_(@_)"/>
    <numFmt numFmtId="171" formatCode="_-* #,##0.0_-;\-* #,##0.0_-;_-* &quot;-&quot;?_-;_-@_-"/>
  </numFmts>
  <fonts count="32">
    <font>
      <sz val="11"/>
      <color theme="1"/>
      <name val="Calibri"/>
      <charset val="134"/>
      <scheme val="minor"/>
    </font>
    <font>
      <sz val="11"/>
      <color theme="1" tint="0.249977111117893"/>
      <name val="Tahoma"/>
      <family val="2"/>
    </font>
    <font>
      <sz val="12"/>
      <color theme="1" tint="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1" tint="0.249977111117893"/>
      <name val="Tahoma"/>
      <family val="2"/>
    </font>
    <font>
      <sz val="11"/>
      <color theme="0" tint="-0.34998626667073579"/>
      <name val="Tahoma"/>
      <family val="2"/>
    </font>
    <font>
      <sz val="11"/>
      <color theme="1"/>
      <name val="Cambria"/>
      <family val="1"/>
      <scheme val="major"/>
    </font>
    <font>
      <sz val="11"/>
      <color theme="1"/>
      <name val="Tahoma"/>
      <family val="2"/>
    </font>
    <font>
      <sz val="10"/>
      <color theme="1"/>
      <name val="Cambria"/>
      <family val="1"/>
      <scheme val="major"/>
    </font>
    <font>
      <sz val="12"/>
      <color theme="0"/>
      <name val="Tahoma"/>
      <family val="2"/>
    </font>
    <font>
      <sz val="20"/>
      <color theme="0"/>
      <name val="Tahoma"/>
      <family val="2"/>
    </font>
    <font>
      <sz val="11"/>
      <color theme="0"/>
      <name val="Tahoma"/>
      <family val="2"/>
    </font>
    <font>
      <sz val="10"/>
      <color theme="0"/>
      <name val="Tahoma"/>
      <family val="2"/>
    </font>
    <font>
      <b/>
      <sz val="9"/>
      <color theme="0" tint="-0.34998626667073579"/>
      <name val="Tahoma"/>
      <family val="2"/>
    </font>
    <font>
      <u/>
      <sz val="10"/>
      <color theme="0" tint="-0.34998626667073579"/>
      <name val="Tahoma"/>
      <family val="2"/>
    </font>
    <font>
      <b/>
      <sz val="10"/>
      <color theme="0"/>
      <name val="Tahoma"/>
      <family val="2"/>
    </font>
    <font>
      <b/>
      <sz val="10"/>
      <color theme="3" tint="-0.249977111117893"/>
      <name val="Tahoma"/>
      <family val="2"/>
    </font>
    <font>
      <b/>
      <sz val="10"/>
      <color theme="3" tint="0.39994506668294322"/>
      <name val="Tahoma"/>
      <family val="2"/>
    </font>
    <font>
      <b/>
      <sz val="11"/>
      <name val="Tahoma"/>
      <family val="2"/>
    </font>
    <font>
      <b/>
      <sz val="12"/>
      <color theme="3" tint="0.39994506668294322"/>
      <name val="Tahoma"/>
      <family val="2"/>
    </font>
    <font>
      <b/>
      <sz val="12"/>
      <name val="Tahoma"/>
      <family val="2"/>
    </font>
    <font>
      <b/>
      <sz val="11"/>
      <color theme="3" tint="0.39994506668294322"/>
      <name val="Tahoma"/>
      <family val="2"/>
    </font>
    <font>
      <sz val="12"/>
      <color theme="0" tint="-0.34998626667073579"/>
      <name val="Tahoma"/>
      <family val="2"/>
    </font>
    <font>
      <sz val="12"/>
      <name val="Tahoma"/>
      <family val="2"/>
    </font>
    <font>
      <b/>
      <sz val="12"/>
      <color theme="1" tint="0.249977111117893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20"/>
      <color theme="3" tint="0.59999389629810485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thin">
        <color theme="0"/>
      </right>
      <top style="medium">
        <color theme="3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0"/>
      </right>
      <top/>
      <bottom style="thick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thick">
        <color theme="0" tint="-4.9989318521683403E-2"/>
      </bottom>
      <diagonal/>
    </border>
    <border>
      <left style="medium">
        <color theme="3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3" tint="-0.249977111117893"/>
      </left>
      <right style="hair">
        <color theme="0" tint="-0.34998626667073579"/>
      </right>
      <top style="thin">
        <color theme="0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3" tint="-0.249977111117893"/>
      </left>
      <right style="hair">
        <color theme="0" tint="-0.34998626667073579"/>
      </right>
      <top/>
      <bottom/>
      <diagonal/>
    </border>
    <border>
      <left style="medium">
        <color theme="3" tint="-0.249977111117893"/>
      </left>
      <right style="hair">
        <color theme="0" tint="-0.34998626667073579"/>
      </right>
      <top/>
      <bottom style="medium">
        <color theme="3" tint="-0.24997711111789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3" tint="-0.249977111117893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hair">
        <color theme="0" tint="-0.14993743705557422"/>
      </right>
      <top style="thin">
        <color theme="0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0"/>
      </top>
      <bottom style="hair">
        <color theme="0" tint="-0.14993743705557422"/>
      </bottom>
      <diagonal/>
    </border>
    <border>
      <left style="medium">
        <color theme="3" tint="-0.249977111117893"/>
      </left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medium">
        <color theme="3" tint="-0.249977111117893"/>
      </left>
      <right style="hair">
        <color theme="0" tint="-0.34998626667073579"/>
      </right>
      <top/>
      <bottom style="thin">
        <color theme="0"/>
      </bottom>
      <diagonal/>
    </border>
    <border>
      <left style="medium">
        <color theme="3" tint="-0.249977111117893"/>
      </left>
      <right style="hair">
        <color theme="0" tint="-0.34998626667073579"/>
      </right>
      <top/>
      <bottom style="thin">
        <color auto="1"/>
      </bottom>
      <diagonal/>
    </border>
    <border>
      <left style="thin">
        <color theme="0"/>
      </left>
      <right/>
      <top style="medium">
        <color theme="3" tint="-0.249977111117893"/>
      </top>
      <bottom style="thin">
        <color theme="0"/>
      </bottom>
      <diagonal/>
    </border>
    <border>
      <left/>
      <right/>
      <top style="medium">
        <color theme="3" tint="-0.249977111117893"/>
      </top>
      <bottom style="thin">
        <color theme="0"/>
      </bottom>
      <diagonal/>
    </border>
    <border>
      <left/>
      <right style="thin">
        <color theme="0"/>
      </right>
      <top style="medium">
        <color theme="3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4.9989318521683403E-2"/>
      </bottom>
      <diagonal/>
    </border>
    <border>
      <left style="hair">
        <color theme="0" tint="-0.14993743705557422"/>
      </left>
      <right style="hair">
        <color theme="0" tint="-0.14990691854609822"/>
      </right>
      <top style="thin">
        <color theme="0"/>
      </top>
      <bottom style="hair">
        <color theme="0" tint="-0.14990691854609822"/>
      </bottom>
      <diagonal/>
    </border>
    <border>
      <left style="hair">
        <color theme="0" tint="-0.14990691854609822"/>
      </left>
      <right style="hair">
        <color theme="0" tint="-0.14990691854609822"/>
      </right>
      <top style="thin">
        <color theme="0"/>
      </top>
      <bottom style="hair">
        <color theme="0" tint="-0.14990691854609822"/>
      </bottom>
      <diagonal/>
    </border>
    <border>
      <left style="hair">
        <color theme="0" tint="-0.149937437055574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auto="1"/>
      </bottom>
      <diagonal/>
    </border>
    <border>
      <left/>
      <right style="thin">
        <color theme="0"/>
      </right>
      <top style="medium">
        <color theme="3" tint="-0.24997711111789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14990691854609822"/>
      </left>
      <right style="hair">
        <color theme="0" tint="-0.14993743705557422"/>
      </right>
      <top style="thin">
        <color theme="0"/>
      </top>
      <bottom style="hair">
        <color theme="0" tint="-0.14990691854609822"/>
      </bottom>
      <diagonal/>
    </border>
    <border>
      <left style="hair">
        <color theme="0" tint="-0.14990691854609822"/>
      </left>
      <right style="hair">
        <color theme="0" tint="-0.14993743705557422"/>
      </right>
      <top style="hair">
        <color theme="0" tint="-0.14990691854609822"/>
      </top>
      <bottom style="hair">
        <color theme="0" tint="-0.14990691854609822"/>
      </bottom>
      <diagonal/>
    </border>
    <border>
      <left style="thin">
        <color theme="0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0"/>
      </left>
      <right style="medium">
        <color theme="3" tint="-0.249977111117893"/>
      </right>
      <top/>
      <bottom style="thick">
        <color theme="0" tint="-4.9989318521683403E-2"/>
      </bottom>
      <diagonal/>
    </border>
    <border>
      <left/>
      <right style="medium">
        <color theme="3" tint="-0.249977111117893"/>
      </right>
      <top/>
      <bottom style="thin">
        <color theme="0"/>
      </bottom>
      <diagonal/>
    </border>
    <border>
      <left style="hair">
        <color theme="0" tint="-0.34998626667073579"/>
      </left>
      <right style="medium">
        <color theme="3" tint="-0.249977111117893"/>
      </right>
      <top style="thin">
        <color theme="0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3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3" tint="-0.249977111117893"/>
      </right>
      <top style="hair">
        <color theme="0" tint="-0.34998626667073579"/>
      </top>
      <bottom style="medium">
        <color theme="3" tint="-0.249977111117893"/>
      </bottom>
      <diagonal/>
    </border>
    <border>
      <left style="hair">
        <color theme="0" tint="-0.14993743705557422"/>
      </left>
      <right style="medium">
        <color theme="3" tint="-0.249977111117893"/>
      </right>
      <top style="thin">
        <color theme="0"/>
      </top>
      <bottom style="hair">
        <color theme="0" tint="-0.14993743705557422"/>
      </bottom>
      <diagonal/>
    </border>
    <border>
      <left style="hair">
        <color theme="0" tint="-0.14993743705557422"/>
      </left>
      <right style="medium">
        <color theme="3" tint="-0.249977111117893"/>
      </right>
      <top style="hair">
        <color theme="0" tint="-0.14993743705557422"/>
      </top>
      <bottom style="hair">
        <color theme="0" tint="-0.14993743705557422"/>
      </bottom>
      <diagonal/>
    </border>
    <border>
      <left style="medium">
        <color theme="3" tint="-0.249977111117893"/>
      </left>
      <right style="hair">
        <color theme="0" tint="-0.34998626667073579"/>
      </right>
      <top style="thin">
        <color auto="1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theme="3" tint="-0.249977111117893"/>
      </bottom>
      <diagonal/>
    </border>
    <border>
      <left style="medium">
        <color theme="3" tint="-0.249977111117893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3" tint="-0.249977111117893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theme="3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3" tint="-0.24994659260841701"/>
      </bottom>
      <diagonal/>
    </border>
    <border>
      <left style="hair">
        <color theme="0" tint="-0.34998626667073579"/>
      </left>
      <right/>
      <top style="thin">
        <color theme="0"/>
      </top>
      <bottom style="hair">
        <color theme="0" tint="-0.34998626667073579"/>
      </bottom>
      <diagonal/>
    </border>
    <border>
      <left/>
      <right style="medium">
        <color theme="3" tint="-0.249977111117893"/>
      </right>
      <top/>
      <bottom/>
      <diagonal/>
    </border>
  </borders>
  <cellStyleXfs count="26">
    <xf numFmtId="0" fontId="0" fillId="0" borderId="0"/>
    <xf numFmtId="165" fontId="3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7" fillId="1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24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3" fontId="5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wrapText="1"/>
    </xf>
    <xf numFmtId="168" fontId="5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center" vertical="center" wrapText="1"/>
    </xf>
    <xf numFmtId="4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9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top" textRotation="180" wrapText="1"/>
    </xf>
    <xf numFmtId="0" fontId="1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6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9" fontId="14" fillId="0" borderId="10" xfId="2" applyNumberFormat="1" applyFont="1" applyBorder="1" applyAlignment="1">
      <alignment vertical="center" wrapText="1"/>
    </xf>
    <xf numFmtId="0" fontId="2" fillId="2" borderId="11" xfId="0" applyFont="1" applyFill="1" applyBorder="1" applyAlignment="1">
      <alignment vertical="top" textRotation="180" wrapText="1"/>
    </xf>
    <xf numFmtId="0" fontId="1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2" borderId="12" xfId="0" applyFont="1" applyFill="1" applyBorder="1" applyAlignment="1">
      <alignment vertical="top" textRotation="180" wrapText="1"/>
    </xf>
    <xf numFmtId="0" fontId="13" fillId="0" borderId="13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6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9" fontId="14" fillId="0" borderId="14" xfId="2" applyNumberFormat="1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69" fontId="14" fillId="0" borderId="9" xfId="2" applyNumberFormat="1" applyFont="1" applyBorder="1" applyAlignment="1">
      <alignment vertical="center" wrapText="1"/>
    </xf>
    <xf numFmtId="0" fontId="2" fillId="2" borderId="15" xfId="0" applyFont="1" applyFill="1" applyBorder="1" applyAlignment="1">
      <alignment vertical="top" textRotation="180" wrapText="1"/>
    </xf>
    <xf numFmtId="0" fontId="13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69" fontId="2" fillId="2" borderId="16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169" fontId="14" fillId="0" borderId="16" xfId="2" applyNumberFormat="1" applyFont="1" applyBorder="1" applyAlignment="1">
      <alignment vertical="center" wrapText="1"/>
    </xf>
    <xf numFmtId="0" fontId="2" fillId="2" borderId="17" xfId="0" applyFont="1" applyFill="1" applyBorder="1" applyAlignment="1">
      <alignment vertical="top" textRotation="180" wrapText="1"/>
    </xf>
    <xf numFmtId="0" fontId="13" fillId="2" borderId="18" xfId="0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169" fontId="2" fillId="2" borderId="1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top" textRotation="180" wrapText="1"/>
    </xf>
    <xf numFmtId="0" fontId="13" fillId="2" borderId="9" xfId="0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69" fontId="2" fillId="2" borderId="9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top" textRotation="180" wrapText="1"/>
    </xf>
    <xf numFmtId="0" fontId="13" fillId="2" borderId="10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top" textRotation="180" wrapText="1"/>
    </xf>
    <xf numFmtId="0" fontId="2" fillId="0" borderId="20" xfId="0" applyFont="1" applyBorder="1" applyAlignment="1">
      <alignment vertical="top" textRotation="180" wrapText="1"/>
    </xf>
    <xf numFmtId="0" fontId="15" fillId="4" borderId="0" xfId="1" applyNumberFormat="1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 wrapText="1"/>
    </xf>
    <xf numFmtId="43" fontId="5" fillId="4" borderId="0" xfId="0" applyNumberFormat="1" applyFont="1" applyFill="1" applyAlignment="1">
      <alignment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9" fillId="4" borderId="0" xfId="1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43" fontId="5" fillId="5" borderId="0" xfId="0" applyNumberFormat="1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5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 wrapText="1"/>
    </xf>
    <xf numFmtId="0" fontId="17" fillId="6" borderId="0" xfId="0" applyFont="1" applyFill="1" applyAlignment="1">
      <alignment horizontal="right" vertical="center"/>
    </xf>
    <xf numFmtId="43" fontId="18" fillId="6" borderId="0" xfId="0" applyNumberFormat="1" applyFont="1" applyFill="1" applyAlignment="1">
      <alignment horizontal="center" vertical="center" wrapText="1"/>
    </xf>
    <xf numFmtId="43" fontId="5" fillId="6" borderId="0" xfId="0" applyNumberFormat="1" applyFont="1" applyFill="1" applyAlignment="1">
      <alignment wrapText="1"/>
    </xf>
    <xf numFmtId="43" fontId="5" fillId="6" borderId="0" xfId="0" applyNumberFormat="1" applyFont="1" applyFill="1" applyAlignment="1">
      <alignment vertical="center" wrapText="1"/>
    </xf>
    <xf numFmtId="1" fontId="19" fillId="6" borderId="0" xfId="0" applyNumberFormat="1" applyFont="1" applyFill="1" applyAlignment="1">
      <alignment horizontal="center" vertical="center"/>
    </xf>
    <xf numFmtId="43" fontId="20" fillId="6" borderId="0" xfId="0" applyNumberFormat="1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wrapText="1"/>
    </xf>
    <xf numFmtId="43" fontId="6" fillId="3" borderId="24" xfId="0" applyNumberFormat="1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43" fontId="5" fillId="4" borderId="7" xfId="0" applyNumberFormat="1" applyFont="1" applyFill="1" applyBorder="1" applyAlignment="1">
      <alignment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69" fontId="4" fillId="0" borderId="10" xfId="0" applyNumberFormat="1" applyFont="1" applyBorder="1" applyAlignment="1">
      <alignment vertical="center" wrapText="1"/>
    </xf>
    <xf numFmtId="43" fontId="5" fillId="0" borderId="10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9" fontId="4" fillId="0" borderId="13" xfId="0" applyNumberFormat="1" applyFont="1" applyBorder="1" applyAlignment="1">
      <alignment vertical="center" wrapText="1"/>
    </xf>
    <xf numFmtId="169" fontId="14" fillId="0" borderId="13" xfId="2" applyNumberFormat="1" applyFont="1" applyBorder="1" applyAlignment="1">
      <alignment vertical="center" wrapText="1"/>
    </xf>
    <xf numFmtId="43" fontId="5" fillId="0" borderId="13" xfId="2" applyNumberFormat="1" applyFont="1" applyBorder="1" applyAlignment="1">
      <alignment vertical="center" wrapText="1"/>
    </xf>
    <xf numFmtId="43" fontId="5" fillId="0" borderId="13" xfId="0" applyNumberFormat="1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9" fontId="4" fillId="2" borderId="9" xfId="0" applyNumberFormat="1" applyFont="1" applyFill="1" applyBorder="1" applyAlignment="1">
      <alignment vertical="center" wrapText="1"/>
    </xf>
    <xf numFmtId="169" fontId="4" fillId="0" borderId="9" xfId="0" applyNumberFormat="1" applyFont="1" applyBorder="1" applyAlignment="1">
      <alignment vertical="center" wrapText="1"/>
    </xf>
    <xf numFmtId="43" fontId="5" fillId="0" borderId="9" xfId="2" applyNumberFormat="1" applyFont="1" applyBorder="1" applyAlignment="1">
      <alignment vertical="center" wrapText="1"/>
    </xf>
    <xf numFmtId="169" fontId="4" fillId="2" borderId="10" xfId="0" applyNumberFormat="1" applyFont="1" applyFill="1" applyBorder="1" applyAlignment="1">
      <alignment vertical="center" wrapText="1"/>
    </xf>
    <xf numFmtId="43" fontId="5" fillId="0" borderId="10" xfId="2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69" fontId="4" fillId="2" borderId="16" xfId="0" applyNumberFormat="1" applyFont="1" applyFill="1" applyBorder="1" applyAlignment="1">
      <alignment vertical="center" wrapText="1"/>
    </xf>
    <xf numFmtId="169" fontId="4" fillId="0" borderId="16" xfId="0" applyNumberFormat="1" applyFont="1" applyBorder="1" applyAlignment="1">
      <alignment vertical="center" wrapText="1"/>
    </xf>
    <xf numFmtId="43" fontId="5" fillId="0" borderId="16" xfId="2" applyNumberFormat="1" applyFont="1" applyBorder="1" applyAlignment="1">
      <alignment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69" fontId="4" fillId="2" borderId="18" xfId="0" applyNumberFormat="1" applyFont="1" applyFill="1" applyBorder="1" applyAlignment="1">
      <alignment vertical="center" wrapText="1"/>
    </xf>
    <xf numFmtId="169" fontId="4" fillId="0" borderId="18" xfId="0" applyNumberFormat="1" applyFont="1" applyBorder="1" applyAlignment="1">
      <alignment vertical="center" wrapText="1"/>
    </xf>
    <xf numFmtId="43" fontId="5" fillId="0" borderId="18" xfId="2" applyNumberFormat="1" applyFont="1" applyBorder="1" applyAlignment="1">
      <alignment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69" fontId="4" fillId="2" borderId="13" xfId="0" applyNumberFormat="1" applyFont="1" applyFill="1" applyBorder="1" applyAlignment="1">
      <alignment vertical="center" wrapText="1"/>
    </xf>
    <xf numFmtId="169" fontId="14" fillId="0" borderId="29" xfId="2" applyNumberFormat="1" applyFont="1" applyBorder="1" applyAlignment="1">
      <alignment vertical="center" wrapText="1"/>
    </xf>
    <xf numFmtId="167" fontId="5" fillId="4" borderId="0" xfId="1" applyNumberFormat="1" applyFont="1" applyFill="1" applyBorder="1" applyAlignment="1" applyProtection="1">
      <alignment horizontal="center" vertical="center" wrapText="1"/>
    </xf>
    <xf numFmtId="168" fontId="5" fillId="4" borderId="0" xfId="1" applyNumberFormat="1" applyFont="1" applyFill="1" applyBorder="1" applyAlignment="1" applyProtection="1">
      <alignment horizontal="center" vertical="center" wrapText="1"/>
    </xf>
    <xf numFmtId="167" fontId="9" fillId="4" borderId="0" xfId="1" applyNumberFormat="1" applyFont="1" applyFill="1" applyBorder="1" applyAlignment="1" applyProtection="1">
      <alignment horizontal="center" vertical="center" wrapText="1"/>
    </xf>
    <xf numFmtId="1" fontId="9" fillId="4" borderId="0" xfId="1" applyNumberFormat="1" applyFont="1" applyFill="1" applyBorder="1" applyAlignment="1" applyProtection="1">
      <alignment horizontal="center" vertical="center" wrapText="1"/>
    </xf>
    <xf numFmtId="167" fontId="5" fillId="5" borderId="0" xfId="0" applyNumberFormat="1" applyFont="1" applyFill="1" applyAlignment="1">
      <alignment horizontal="center" vertical="center" wrapText="1"/>
    </xf>
    <xf numFmtId="168" fontId="5" fillId="5" borderId="0" xfId="0" applyNumberFormat="1" applyFont="1" applyFill="1" applyAlignment="1">
      <alignment horizontal="center" vertical="center" wrapText="1"/>
    </xf>
    <xf numFmtId="167" fontId="9" fillId="5" borderId="0" xfId="0" applyNumberFormat="1" applyFont="1" applyFill="1" applyAlignment="1">
      <alignment horizontal="center" vertical="center" wrapText="1"/>
    </xf>
    <xf numFmtId="1" fontId="9" fillId="5" borderId="0" xfId="0" applyNumberFormat="1" applyFont="1" applyFill="1" applyAlignment="1">
      <alignment horizontal="center" vertical="center" wrapText="1"/>
    </xf>
    <xf numFmtId="167" fontId="5" fillId="2" borderId="0" xfId="0" applyNumberFormat="1" applyFont="1" applyFill="1" applyAlignment="1">
      <alignment horizontal="center" vertical="center" wrapText="1"/>
    </xf>
    <xf numFmtId="168" fontId="5" fillId="2" borderId="0" xfId="0" applyNumberFormat="1" applyFont="1" applyFill="1" applyAlignment="1">
      <alignment horizontal="center" vertical="center" wrapText="1"/>
    </xf>
    <xf numFmtId="167" fontId="9" fillId="2" borderId="0" xfId="0" applyNumberFormat="1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67" fontId="21" fillId="6" borderId="0" xfId="0" applyNumberFormat="1" applyFont="1" applyFill="1" applyAlignment="1">
      <alignment horizontal="center" vertical="center"/>
    </xf>
    <xf numFmtId="1" fontId="20" fillId="6" borderId="0" xfId="0" applyNumberFormat="1" applyFont="1" applyFill="1" applyAlignment="1">
      <alignment horizontal="center" vertical="center" wrapText="1"/>
    </xf>
    <xf numFmtId="1" fontId="22" fillId="6" borderId="0" xfId="0" applyNumberFormat="1" applyFont="1" applyFill="1" applyAlignment="1">
      <alignment horizontal="center" vertical="center" wrapText="1"/>
    </xf>
    <xf numFmtId="167" fontId="5" fillId="2" borderId="0" xfId="0" applyNumberFormat="1" applyFont="1" applyFill="1" applyAlignment="1">
      <alignment horizontal="center" wrapText="1"/>
    </xf>
    <xf numFmtId="168" fontId="5" fillId="2" borderId="0" xfId="0" applyNumberFormat="1" applyFont="1" applyFill="1" applyAlignment="1">
      <alignment horizontal="center" wrapText="1"/>
    </xf>
    <xf numFmtId="167" fontId="2" fillId="2" borderId="0" xfId="0" applyNumberFormat="1" applyFont="1" applyFill="1" applyAlignment="1">
      <alignment horizontal="center" vertical="center" wrapText="1"/>
    </xf>
    <xf numFmtId="168" fontId="6" fillId="3" borderId="30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67" fontId="6" fillId="3" borderId="24" xfId="0" applyNumberFormat="1" applyFont="1" applyFill="1" applyBorder="1" applyAlignment="1">
      <alignment horizontal="center" vertical="center" wrapText="1"/>
    </xf>
    <xf numFmtId="168" fontId="6" fillId="3" borderId="5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67" fontId="5" fillId="4" borderId="7" xfId="0" applyNumberFormat="1" applyFont="1" applyFill="1" applyBorder="1" applyAlignment="1">
      <alignment horizontal="center" vertical="center" wrapText="1"/>
    </xf>
    <xf numFmtId="168" fontId="5" fillId="4" borderId="0" xfId="0" applyNumberFormat="1" applyFont="1" applyFill="1" applyAlignment="1">
      <alignment horizontal="center" vertical="center" wrapText="1"/>
    </xf>
    <xf numFmtId="167" fontId="9" fillId="4" borderId="0" xfId="0" applyNumberFormat="1" applyFont="1" applyFill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  <xf numFmtId="168" fontId="5" fillId="2" borderId="31" xfId="0" applyNumberFormat="1" applyFont="1" applyFill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167" fontId="5" fillId="2" borderId="13" xfId="0" applyNumberFormat="1" applyFont="1" applyFill="1" applyBorder="1" applyAlignment="1">
      <alignment horizontal="center" vertical="center" wrapText="1"/>
    </xf>
    <xf numFmtId="168" fontId="5" fillId="2" borderId="29" xfId="0" applyNumberFormat="1" applyFont="1" applyFill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7" fontId="5" fillId="2" borderId="26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 wrapText="1"/>
    </xf>
    <xf numFmtId="1" fontId="2" fillId="2" borderId="33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43" fontId="9" fillId="4" borderId="0" xfId="0" applyNumberFormat="1" applyFont="1" applyFill="1" applyAlignment="1">
      <alignment horizontal="left" vertical="center" wrapText="1"/>
    </xf>
    <xf numFmtId="43" fontId="9" fillId="5" borderId="0" xfId="0" applyNumberFormat="1" applyFont="1" applyFill="1" applyAlignment="1">
      <alignment horizontal="left" vertical="center" wrapText="1"/>
    </xf>
    <xf numFmtId="43" fontId="9" fillId="2" borderId="0" xfId="0" applyNumberFormat="1" applyFont="1" applyFill="1" applyAlignment="1">
      <alignment horizontal="left" vertical="center" wrapText="1"/>
    </xf>
    <xf numFmtId="43" fontId="23" fillId="2" borderId="0" xfId="0" applyNumberFormat="1" applyFont="1" applyFill="1" applyAlignment="1">
      <alignment horizontal="left" vertical="center" wrapText="1"/>
    </xf>
    <xf numFmtId="170" fontId="19" fillId="6" borderId="0" xfId="0" applyNumberFormat="1" applyFont="1" applyFill="1" applyAlignment="1">
      <alignment horizontal="right" vertical="center"/>
    </xf>
    <xf numFmtId="43" fontId="20" fillId="6" borderId="0" xfId="0" applyNumberFormat="1" applyFont="1" applyFill="1" applyAlignment="1">
      <alignment vertical="center" wrapText="1"/>
    </xf>
    <xf numFmtId="43" fontId="2" fillId="6" borderId="0" xfId="0" applyNumberFormat="1" applyFont="1" applyFill="1" applyAlignment="1">
      <alignment vertical="center" wrapText="1"/>
    </xf>
    <xf numFmtId="43" fontId="22" fillId="6" borderId="0" xfId="0" applyNumberFormat="1" applyFont="1" applyFill="1" applyAlignment="1">
      <alignment horizontal="left" vertical="center" wrapText="1"/>
    </xf>
    <xf numFmtId="43" fontId="2" fillId="2" borderId="0" xfId="0" applyNumberFormat="1" applyFont="1" applyFill="1" applyAlignment="1">
      <alignment horizontal="left" vertical="center" wrapText="1"/>
    </xf>
    <xf numFmtId="43" fontId="9" fillId="4" borderId="7" xfId="0" applyNumberFormat="1" applyFont="1" applyFill="1" applyBorder="1" applyAlignment="1">
      <alignment horizontal="left" vertical="center" wrapText="1"/>
    </xf>
    <xf numFmtId="43" fontId="9" fillId="4" borderId="36" xfId="0" applyNumberFormat="1" applyFont="1" applyFill="1" applyBorder="1" applyAlignment="1">
      <alignment horizontal="left" vertical="center" wrapText="1"/>
    </xf>
    <xf numFmtId="43" fontId="2" fillId="0" borderId="9" xfId="0" applyNumberFormat="1" applyFont="1" applyBorder="1" applyAlignment="1">
      <alignment horizontal="left" vertical="center" wrapText="1"/>
    </xf>
    <xf numFmtId="43" fontId="2" fillId="7" borderId="9" xfId="0" applyNumberFormat="1" applyFont="1" applyFill="1" applyBorder="1" applyAlignment="1">
      <alignment horizontal="left" vertical="center" wrapText="1"/>
    </xf>
    <xf numFmtId="43" fontId="2" fillId="2" borderId="9" xfId="0" applyNumberFormat="1" applyFont="1" applyFill="1" applyBorder="1" applyAlignment="1">
      <alignment horizontal="left" vertical="center" wrapText="1"/>
    </xf>
    <xf numFmtId="43" fontId="2" fillId="0" borderId="37" xfId="0" applyNumberFormat="1" applyFont="1" applyBorder="1" applyAlignment="1">
      <alignment horizontal="left" vertical="center" wrapText="1"/>
    </xf>
    <xf numFmtId="43" fontId="2" fillId="0" borderId="10" xfId="0" applyNumberFormat="1" applyFont="1" applyBorder="1" applyAlignment="1">
      <alignment horizontal="left" vertical="center" wrapText="1"/>
    </xf>
    <xf numFmtId="43" fontId="2" fillId="7" borderId="10" xfId="0" applyNumberFormat="1" applyFont="1" applyFill="1" applyBorder="1" applyAlignment="1">
      <alignment horizontal="left" vertical="center" wrapText="1"/>
    </xf>
    <xf numFmtId="43" fontId="2" fillId="2" borderId="10" xfId="0" applyNumberFormat="1" applyFont="1" applyFill="1" applyBorder="1" applyAlignment="1">
      <alignment horizontal="left" vertical="center" wrapText="1"/>
    </xf>
    <xf numFmtId="43" fontId="2" fillId="0" borderId="38" xfId="0" applyNumberFormat="1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left" vertical="center" wrapText="1"/>
    </xf>
    <xf numFmtId="43" fontId="2" fillId="7" borderId="13" xfId="0" applyNumberFormat="1" applyFont="1" applyFill="1" applyBorder="1" applyAlignment="1">
      <alignment horizontal="left" vertical="center" wrapText="1"/>
    </xf>
    <xf numFmtId="43" fontId="2" fillId="2" borderId="13" xfId="0" applyNumberFormat="1" applyFont="1" applyFill="1" applyBorder="1" applyAlignment="1">
      <alignment horizontal="left" vertical="center" wrapText="1"/>
    </xf>
    <xf numFmtId="43" fontId="2" fillId="0" borderId="39" xfId="0" applyNumberFormat="1" applyFont="1" applyBorder="1" applyAlignment="1">
      <alignment horizontal="left" vertical="center" wrapText="1"/>
    </xf>
    <xf numFmtId="43" fontId="2" fillId="2" borderId="16" xfId="0" applyNumberFormat="1" applyFont="1" applyFill="1" applyBorder="1" applyAlignment="1">
      <alignment horizontal="left" vertical="center" wrapText="1"/>
    </xf>
    <xf numFmtId="43" fontId="2" fillId="7" borderId="16" xfId="0" applyNumberFormat="1" applyFont="1" applyFill="1" applyBorder="1" applyAlignment="1">
      <alignment horizontal="left" vertical="center" wrapText="1"/>
    </xf>
    <xf numFmtId="43" fontId="2" fillId="0" borderId="16" xfId="0" applyNumberFormat="1" applyFont="1" applyBorder="1" applyAlignment="1">
      <alignment horizontal="left" vertical="center" wrapText="1"/>
    </xf>
    <xf numFmtId="43" fontId="2" fillId="0" borderId="40" xfId="0" applyNumberFormat="1" applyFont="1" applyBorder="1" applyAlignment="1">
      <alignment horizontal="left" vertical="center" wrapText="1"/>
    </xf>
    <xf numFmtId="43" fontId="2" fillId="2" borderId="18" xfId="0" applyNumberFormat="1" applyFont="1" applyFill="1" applyBorder="1" applyAlignment="1">
      <alignment horizontal="left" vertical="center" wrapText="1"/>
    </xf>
    <xf numFmtId="43" fontId="2" fillId="7" borderId="18" xfId="0" applyNumberFormat="1" applyFont="1" applyFill="1" applyBorder="1" applyAlignment="1">
      <alignment horizontal="left" vertical="center" wrapText="1"/>
    </xf>
    <xf numFmtId="43" fontId="2" fillId="0" borderId="18" xfId="0" applyNumberFormat="1" applyFont="1" applyBorder="1" applyAlignment="1">
      <alignment horizontal="left" vertical="center" wrapText="1"/>
    </xf>
    <xf numFmtId="43" fontId="2" fillId="0" borderId="41" xfId="0" applyNumberFormat="1" applyFont="1" applyBorder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171" fontId="9" fillId="5" borderId="0" xfId="0" applyNumberFormat="1" applyFont="1" applyFill="1" applyAlignment="1">
      <alignment horizontal="left" vertical="center" wrapText="1"/>
    </xf>
    <xf numFmtId="164" fontId="23" fillId="2" borderId="0" xfId="0" applyNumberFormat="1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0" borderId="12" xfId="0" applyFont="1" applyBorder="1" applyAlignment="1">
      <alignment vertical="top" textRotation="180" wrapText="1"/>
    </xf>
    <xf numFmtId="164" fontId="14" fillId="0" borderId="13" xfId="2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textRotation="180" wrapText="1"/>
    </xf>
    <xf numFmtId="0" fontId="2" fillId="0" borderId="42" xfId="0" applyFont="1" applyBorder="1" applyAlignment="1">
      <alignment horizontal="center" vertical="center" textRotation="180" wrapText="1"/>
    </xf>
    <xf numFmtId="169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9" fontId="4" fillId="0" borderId="10" xfId="2" applyNumberFormat="1" applyFont="1" applyBorder="1" applyAlignment="1">
      <alignment vertical="center" wrapText="1"/>
    </xf>
    <xf numFmtId="169" fontId="4" fillId="0" borderId="13" xfId="2" applyNumberFormat="1" applyFont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8" fontId="5" fillId="0" borderId="31" xfId="0" applyNumberFormat="1" applyFont="1" applyBorder="1" applyAlignment="1">
      <alignment horizontal="center" vertical="center" wrapText="1"/>
    </xf>
    <xf numFmtId="167" fontId="5" fillId="0" borderId="13" xfId="0" applyNumberFormat="1" applyFont="1" applyBorder="1" applyAlignment="1">
      <alignment horizontal="center" vertical="center" wrapText="1"/>
    </xf>
    <xf numFmtId="168" fontId="5" fillId="0" borderId="29" xfId="0" applyNumberFormat="1" applyFont="1" applyBorder="1" applyAlignment="1">
      <alignment horizontal="center" vertical="center" wrapText="1"/>
    </xf>
    <xf numFmtId="43" fontId="2" fillId="7" borderId="43" xfId="0" applyNumberFormat="1" applyFont="1" applyFill="1" applyBorder="1" applyAlignment="1">
      <alignment horizontal="left" vertical="center" wrapText="1"/>
    </xf>
    <xf numFmtId="43" fontId="2" fillId="2" borderId="43" xfId="0" applyNumberFormat="1" applyFont="1" applyFill="1" applyBorder="1" applyAlignment="1">
      <alignment horizontal="left" vertical="center" wrapText="1"/>
    </xf>
    <xf numFmtId="43" fontId="2" fillId="0" borderId="43" xfId="0" applyNumberFormat="1" applyFont="1" applyBorder="1" applyAlignment="1">
      <alignment horizontal="left" vertical="center" wrapText="1"/>
    </xf>
    <xf numFmtId="43" fontId="2" fillId="7" borderId="44" xfId="0" applyNumberFormat="1" applyFont="1" applyFill="1" applyBorder="1" applyAlignment="1">
      <alignment horizontal="left" vertical="center" wrapText="1"/>
    </xf>
    <xf numFmtId="43" fontId="2" fillId="2" borderId="44" xfId="0" applyNumberFormat="1" applyFont="1" applyFill="1" applyBorder="1" applyAlignment="1">
      <alignment horizontal="left" vertical="center" wrapText="1"/>
    </xf>
    <xf numFmtId="43" fontId="2" fillId="0" borderId="44" xfId="0" applyNumberFormat="1" applyFont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0" fontId="24" fillId="0" borderId="45" xfId="0" applyFont="1" applyBorder="1" applyAlignment="1">
      <alignment vertical="top" wrapText="1"/>
    </xf>
    <xf numFmtId="0" fontId="24" fillId="0" borderId="46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45" xfId="0" applyFont="1" applyBorder="1" applyAlignment="1">
      <alignment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top" wrapText="1"/>
    </xf>
    <xf numFmtId="0" fontId="24" fillId="0" borderId="12" xfId="0" applyFont="1" applyBorder="1" applyAlignment="1">
      <alignment wrapText="1"/>
    </xf>
    <xf numFmtId="1" fontId="1" fillId="2" borderId="1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43" fontId="5" fillId="0" borderId="48" xfId="2" applyNumberFormat="1" applyFont="1" applyBorder="1" applyAlignment="1">
      <alignment vertical="center" wrapText="1"/>
    </xf>
    <xf numFmtId="1" fontId="2" fillId="0" borderId="4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69" fontId="4" fillId="0" borderId="9" xfId="2" applyNumberFormat="1" applyFont="1" applyBorder="1" applyAlignment="1">
      <alignment vertical="center" wrapText="1"/>
    </xf>
    <xf numFmtId="167" fontId="5" fillId="0" borderId="48" xfId="0" applyNumberFormat="1" applyFont="1" applyBorder="1" applyAlignment="1">
      <alignment horizontal="center" vertical="center" wrapText="1"/>
    </xf>
    <xf numFmtId="43" fontId="2" fillId="7" borderId="49" xfId="0" applyNumberFormat="1" applyFont="1" applyFill="1" applyBorder="1" applyAlignment="1">
      <alignment horizontal="left" vertical="center" wrapText="1"/>
    </xf>
    <xf numFmtId="43" fontId="2" fillId="2" borderId="50" xfId="0" applyNumberFormat="1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46" xfId="0" applyFont="1" applyBorder="1" applyAlignment="1">
      <alignment vertical="top" textRotation="180"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43" fontId="2" fillId="2" borderId="0" xfId="0" applyNumberFormat="1" applyFont="1" applyFill="1" applyAlignment="1">
      <alignment vertical="center" wrapText="1"/>
    </xf>
    <xf numFmtId="0" fontId="1" fillId="15" borderId="10" xfId="0" applyFont="1" applyFill="1" applyBorder="1" applyAlignment="1">
      <alignment horizontal="center" vertical="center" wrapText="1"/>
    </xf>
    <xf numFmtId="1" fontId="1" fillId="15" borderId="10" xfId="0" applyNumberFormat="1" applyFont="1" applyFill="1" applyBorder="1" applyAlignment="1">
      <alignment horizontal="center" vertical="center" wrapText="1"/>
    </xf>
    <xf numFmtId="169" fontId="2" fillId="15" borderId="10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vertical="center" wrapText="1"/>
    </xf>
    <xf numFmtId="169" fontId="14" fillId="15" borderId="10" xfId="2" applyNumberFormat="1" applyFont="1" applyFill="1" applyBorder="1" applyAlignment="1">
      <alignment vertical="center" wrapText="1"/>
    </xf>
    <xf numFmtId="169" fontId="4" fillId="15" borderId="10" xfId="0" applyNumberFormat="1" applyFont="1" applyFill="1" applyBorder="1" applyAlignment="1">
      <alignment vertical="center" wrapText="1"/>
    </xf>
    <xf numFmtId="43" fontId="5" fillId="15" borderId="10" xfId="2" applyNumberFormat="1" applyFont="1" applyFill="1" applyBorder="1" applyAlignment="1">
      <alignment vertical="center" wrapText="1"/>
    </xf>
    <xf numFmtId="1" fontId="2" fillId="15" borderId="10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167" fontId="5" fillId="15" borderId="10" xfId="0" applyNumberFormat="1" applyFont="1" applyFill="1" applyBorder="1" applyAlignment="1">
      <alignment horizontal="center" vertical="center" wrapText="1"/>
    </xf>
    <xf numFmtId="168" fontId="5" fillId="15" borderId="31" xfId="0" applyNumberFormat="1" applyFont="1" applyFill="1" applyBorder="1" applyAlignment="1">
      <alignment horizontal="center" vertical="center" wrapText="1"/>
    </xf>
    <xf numFmtId="167" fontId="2" fillId="15" borderId="10" xfId="0" applyNumberFormat="1" applyFont="1" applyFill="1" applyBorder="1" applyAlignment="1">
      <alignment horizontal="center" vertical="center" wrapText="1"/>
    </xf>
    <xf numFmtId="0" fontId="13" fillId="15" borderId="10" xfId="0" applyFont="1" applyFill="1" applyBorder="1" applyAlignment="1">
      <alignment horizontal="center" vertical="center" wrapText="1"/>
    </xf>
    <xf numFmtId="169" fontId="4" fillId="15" borderId="10" xfId="2" applyNumberFormat="1" applyFont="1" applyFill="1" applyBorder="1" applyAlignment="1">
      <alignment vertical="center" wrapText="1"/>
    </xf>
    <xf numFmtId="0" fontId="13" fillId="15" borderId="13" xfId="0" applyFont="1" applyFill="1" applyBorder="1" applyAlignment="1">
      <alignment horizontal="center" vertical="center" wrapText="1"/>
    </xf>
    <xf numFmtId="1" fontId="1" fillId="15" borderId="13" xfId="0" applyNumberFormat="1" applyFont="1" applyFill="1" applyBorder="1" applyAlignment="1">
      <alignment horizontal="center" vertical="center" wrapText="1"/>
    </xf>
    <xf numFmtId="169" fontId="2" fillId="15" borderId="13" xfId="0" applyNumberFormat="1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vertical="center" wrapText="1"/>
    </xf>
    <xf numFmtId="169" fontId="14" fillId="15" borderId="13" xfId="2" applyNumberFormat="1" applyFont="1" applyFill="1" applyBorder="1" applyAlignment="1">
      <alignment vertical="center" wrapText="1"/>
    </xf>
    <xf numFmtId="169" fontId="4" fillId="15" borderId="13" xfId="0" applyNumberFormat="1" applyFont="1" applyFill="1" applyBorder="1" applyAlignment="1">
      <alignment vertical="center" wrapText="1"/>
    </xf>
    <xf numFmtId="169" fontId="4" fillId="15" borderId="13" xfId="2" applyNumberFormat="1" applyFont="1" applyFill="1" applyBorder="1" applyAlignment="1">
      <alignment vertical="center" wrapText="1"/>
    </xf>
    <xf numFmtId="169" fontId="14" fillId="15" borderId="29" xfId="2" applyNumberFormat="1" applyFont="1" applyFill="1" applyBorder="1" applyAlignment="1">
      <alignment vertical="center" wrapText="1"/>
    </xf>
    <xf numFmtId="43" fontId="5" fillId="15" borderId="13" xfId="2" applyNumberFormat="1" applyFont="1" applyFill="1" applyBorder="1" applyAlignment="1">
      <alignment vertical="center" wrapText="1"/>
    </xf>
    <xf numFmtId="1" fontId="2" fillId="15" borderId="13" xfId="0" applyNumberFormat="1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center" wrapText="1"/>
    </xf>
    <xf numFmtId="167" fontId="5" fillId="15" borderId="13" xfId="0" applyNumberFormat="1" applyFont="1" applyFill="1" applyBorder="1" applyAlignment="1">
      <alignment horizontal="center" vertical="center" wrapText="1"/>
    </xf>
    <xf numFmtId="168" fontId="5" fillId="15" borderId="29" xfId="0" applyNumberFormat="1" applyFont="1" applyFill="1" applyBorder="1" applyAlignment="1">
      <alignment horizontal="center" vertical="center" wrapText="1"/>
    </xf>
    <xf numFmtId="167" fontId="2" fillId="15" borderId="13" xfId="0" applyNumberFormat="1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170" fontId="19" fillId="6" borderId="0" xfId="0" applyNumberFormat="1" applyFont="1" applyFill="1" applyAlignment="1">
      <alignment horizontal="center" vertical="center" wrapText="1"/>
    </xf>
    <xf numFmtId="43" fontId="20" fillId="6" borderId="0" xfId="0" applyNumberFormat="1" applyFont="1" applyFill="1" applyAlignment="1">
      <alignment horizontal="left" vertical="center" wrapText="1"/>
    </xf>
    <xf numFmtId="43" fontId="6" fillId="3" borderId="21" xfId="0" applyNumberFormat="1" applyFont="1" applyFill="1" applyBorder="1" applyAlignment="1">
      <alignment horizontal="center" vertical="center" wrapText="1"/>
    </xf>
    <xf numFmtId="43" fontId="6" fillId="3" borderId="22" xfId="0" applyNumberFormat="1" applyFont="1" applyFill="1" applyBorder="1" applyAlignment="1">
      <alignment horizontal="center" vertical="center" wrapText="1"/>
    </xf>
    <xf numFmtId="43" fontId="6" fillId="3" borderId="23" xfId="0" applyNumberFormat="1" applyFont="1" applyFill="1" applyBorder="1" applyAlignment="1">
      <alignment horizontal="center" vertical="center" wrapText="1"/>
    </xf>
    <xf numFmtId="167" fontId="6" fillId="3" borderId="21" xfId="0" applyNumberFormat="1" applyFont="1" applyFill="1" applyBorder="1" applyAlignment="1">
      <alignment horizontal="center" vertical="center" wrapText="1"/>
    </xf>
    <xf numFmtId="167" fontId="6" fillId="3" borderId="22" xfId="0" applyNumberFormat="1" applyFont="1" applyFill="1" applyBorder="1" applyAlignment="1">
      <alignment horizontal="center" vertical="center" wrapText="1"/>
    </xf>
    <xf numFmtId="167" fontId="6" fillId="3" borderId="23" xfId="0" applyNumberFormat="1" applyFont="1" applyFill="1" applyBorder="1" applyAlignment="1">
      <alignment horizontal="center" vertical="center" wrapText="1"/>
    </xf>
    <xf numFmtId="169" fontId="6" fillId="3" borderId="2" xfId="0" applyNumberFormat="1" applyFont="1" applyFill="1" applyBorder="1" applyAlignment="1">
      <alignment vertical="center" wrapText="1"/>
    </xf>
    <xf numFmtId="169" fontId="6" fillId="3" borderId="4" xfId="0" applyNumberFormat="1" applyFont="1" applyFill="1" applyBorder="1" applyAlignment="1">
      <alignment vertical="center" wrapText="1"/>
    </xf>
    <xf numFmtId="169" fontId="6" fillId="3" borderId="3" xfId="0" applyNumberFormat="1" applyFont="1" applyFill="1" applyBorder="1" applyAlignment="1">
      <alignment horizontal="left" vertical="center" wrapText="1"/>
    </xf>
    <xf numFmtId="169" fontId="6" fillId="3" borderId="5" xfId="0" applyNumberFormat="1" applyFont="1" applyFill="1" applyBorder="1" applyAlignment="1">
      <alignment horizontal="left" vertical="center" wrapText="1"/>
    </xf>
    <xf numFmtId="169" fontId="6" fillId="3" borderId="3" xfId="0" applyNumberFormat="1" applyFont="1" applyFill="1" applyBorder="1" applyAlignment="1">
      <alignment horizontal="center" vertical="center" wrapText="1"/>
    </xf>
    <xf numFmtId="169" fontId="6" fillId="3" borderId="5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69" fontId="8" fillId="3" borderId="3" xfId="0" applyNumberFormat="1" applyFont="1" applyFill="1" applyBorder="1" applyAlignment="1">
      <alignment vertical="center" wrapText="1"/>
    </xf>
    <xf numFmtId="169" fontId="8" fillId="3" borderId="5" xfId="0" applyNumberFormat="1" applyFont="1" applyFill="1" applyBorder="1" applyAlignment="1">
      <alignment vertical="center" wrapText="1"/>
    </xf>
    <xf numFmtId="169" fontId="8" fillId="3" borderId="3" xfId="0" applyNumberFormat="1" applyFont="1" applyFill="1" applyBorder="1" applyAlignment="1">
      <alignment horizontal="center" vertical="center" wrapText="1"/>
    </xf>
    <xf numFmtId="169" fontId="8" fillId="3" borderId="5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3" xfId="0" applyNumberFormat="1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43" fontId="6" fillId="3" borderId="3" xfId="0" applyNumberFormat="1" applyFont="1" applyFill="1" applyBorder="1" applyAlignment="1">
      <alignment horizontal="center" vertical="center" wrapText="1"/>
    </xf>
    <xf numFmtId="43" fontId="6" fillId="3" borderId="5" xfId="0" applyNumberFormat="1" applyFont="1" applyFill="1" applyBorder="1" applyAlignment="1">
      <alignment horizontal="center" vertical="center" wrapText="1"/>
    </xf>
    <xf numFmtId="43" fontId="6" fillId="3" borderId="34" xfId="0" applyNumberFormat="1" applyFont="1" applyFill="1" applyBorder="1" applyAlignment="1">
      <alignment horizontal="center" vertical="center" wrapText="1"/>
    </xf>
    <xf numFmtId="43" fontId="6" fillId="3" borderId="35" xfId="0" applyNumberFormat="1" applyFont="1" applyFill="1" applyBorder="1" applyAlignment="1">
      <alignment horizontal="center" vertical="center" wrapText="1"/>
    </xf>
  </cellXfs>
  <cellStyles count="26">
    <cellStyle name="60% - Accent1 2" xfId="3" xr:uid="{00000000-0005-0000-0000-000031000000}"/>
    <cellStyle name="60% - Accent2 2" xfId="4" xr:uid="{00000000-0005-0000-0000-000032000000}"/>
    <cellStyle name="60% - Accent3 2" xfId="5" xr:uid="{00000000-0005-0000-0000-000033000000}"/>
    <cellStyle name="60% - Accent4 2" xfId="6" xr:uid="{00000000-0005-0000-0000-000034000000}"/>
    <cellStyle name="60% - Accent5 2" xfId="7" xr:uid="{00000000-0005-0000-0000-000035000000}"/>
    <cellStyle name="60% - Accent6 2" xfId="8" xr:uid="{00000000-0005-0000-0000-000036000000}"/>
    <cellStyle name="Currency" xfId="1" builtinId="4"/>
    <cellStyle name="Currency 2" xfId="9" xr:uid="{00000000-0005-0000-0000-000037000000}"/>
    <cellStyle name="Currency 3" xfId="10" xr:uid="{00000000-0005-0000-0000-000038000000}"/>
    <cellStyle name="Hyperlink" xfId="2" builtinId="8"/>
    <cellStyle name="Neutral 2" xfId="11" xr:uid="{00000000-0005-0000-0000-000039000000}"/>
    <cellStyle name="Normal" xfId="0" builtinId="0"/>
    <cellStyle name="Normal 2" xfId="12" xr:uid="{00000000-0005-0000-0000-00003A000000}"/>
    <cellStyle name="Normal 2 2" xfId="13" xr:uid="{00000000-0005-0000-0000-00003B000000}"/>
    <cellStyle name="Normal 2 2 2" xfId="14" xr:uid="{00000000-0005-0000-0000-00003C000000}"/>
    <cellStyle name="Normal 2 3" xfId="15" xr:uid="{00000000-0005-0000-0000-00003D000000}"/>
    <cellStyle name="Normal 3" xfId="16" xr:uid="{00000000-0005-0000-0000-00003E000000}"/>
    <cellStyle name="Normal 3 2" xfId="17" xr:uid="{00000000-0005-0000-0000-00003F000000}"/>
    <cellStyle name="Normal 5" xfId="18" xr:uid="{00000000-0005-0000-0000-000040000000}"/>
    <cellStyle name="Normal 5 2" xfId="19" xr:uid="{00000000-0005-0000-0000-000041000000}"/>
    <cellStyle name="Normal 5 3" xfId="20" xr:uid="{00000000-0005-0000-0000-000042000000}"/>
    <cellStyle name="Percent 2" xfId="21" xr:uid="{00000000-0005-0000-0000-000043000000}"/>
    <cellStyle name="Percent 2 2" xfId="22" xr:uid="{00000000-0005-0000-0000-000044000000}"/>
    <cellStyle name="Percent 2 2 2" xfId="23" xr:uid="{00000000-0005-0000-0000-000045000000}"/>
    <cellStyle name="Percent 2 3" xfId="24" xr:uid="{00000000-0005-0000-0000-000046000000}"/>
    <cellStyle name="Title 2" xfId="25" xr:uid="{00000000-0005-0000-0000-000047000000}"/>
  </cellStyles>
  <dxfs count="0"/>
  <tableStyles count="0" defaultTableStyle="TableStyleMedium2" defaultPivotStyle="PivotStyleLight16"/>
  <colors>
    <mruColors>
      <color rgb="FFFFEFBD"/>
      <color rgb="FFCC3399"/>
      <color rgb="FFFF3300"/>
      <color rgb="FFFF9999"/>
      <color rgb="FF27B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tiff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tiff"/><Relationship Id="rId198" Type="http://schemas.openxmlformats.org/officeDocument/2006/relationships/image" Target="../media/image198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181191</xdr:rowOff>
    </xdr:from>
    <xdr:to>
      <xdr:col>6</xdr:col>
      <xdr:colOff>152400</xdr:colOff>
      <xdr:row>4</xdr:row>
      <xdr:rowOff>27075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4806315" cy="683895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8</xdr:row>
      <xdr:rowOff>39750</xdr:rowOff>
    </xdr:from>
    <xdr:to>
      <xdr:col>6</xdr:col>
      <xdr:colOff>1009650</xdr:colOff>
      <xdr:row>8</xdr:row>
      <xdr:rowOff>767841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215" y="2085340"/>
          <a:ext cx="600075" cy="728345"/>
        </a:xfrm>
        <a:prstGeom prst="rect">
          <a:avLst/>
        </a:prstGeom>
      </xdr:spPr>
    </xdr:pic>
    <xdr:clientData/>
  </xdr:twoCellAnchor>
  <xdr:twoCellAnchor>
    <xdr:from>
      <xdr:col>6</xdr:col>
      <xdr:colOff>466725</xdr:colOff>
      <xdr:row>11</xdr:row>
      <xdr:rowOff>160189</xdr:rowOff>
    </xdr:from>
    <xdr:to>
      <xdr:col>6</xdr:col>
      <xdr:colOff>971550</xdr:colOff>
      <xdr:row>11</xdr:row>
      <xdr:rowOff>760932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365" y="4792980"/>
          <a:ext cx="504825" cy="600710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13</xdr:row>
      <xdr:rowOff>32873</xdr:rowOff>
    </xdr:from>
    <xdr:to>
      <xdr:col>6</xdr:col>
      <xdr:colOff>1152525</xdr:colOff>
      <xdr:row>13</xdr:row>
      <xdr:rowOff>751820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615" y="6368415"/>
          <a:ext cx="971550" cy="718820"/>
        </a:xfrm>
        <a:prstGeom prst="rect">
          <a:avLst/>
        </a:prstGeom>
      </xdr:spPr>
    </xdr:pic>
    <xdr:clientData/>
  </xdr:twoCellAnchor>
  <xdr:twoCellAnchor>
    <xdr:from>
      <xdr:col>6</xdr:col>
      <xdr:colOff>504751</xdr:colOff>
      <xdr:row>15</xdr:row>
      <xdr:rowOff>121224</xdr:rowOff>
    </xdr:from>
    <xdr:to>
      <xdr:col>6</xdr:col>
      <xdr:colOff>990600</xdr:colOff>
      <xdr:row>15</xdr:row>
      <xdr:rowOff>650800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830" y="8018780"/>
          <a:ext cx="486410" cy="529590"/>
        </a:xfrm>
        <a:prstGeom prst="rect">
          <a:avLst/>
        </a:prstGeom>
      </xdr:spPr>
    </xdr:pic>
    <xdr:clientData/>
  </xdr:twoCellAnchor>
  <xdr:twoCellAnchor>
    <xdr:from>
      <xdr:col>6</xdr:col>
      <xdr:colOff>400050</xdr:colOff>
      <xdr:row>21</xdr:row>
      <xdr:rowOff>114300</xdr:rowOff>
    </xdr:from>
    <xdr:to>
      <xdr:col>6</xdr:col>
      <xdr:colOff>878395</xdr:colOff>
      <xdr:row>21</xdr:row>
      <xdr:rowOff>764850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690" y="12435840"/>
          <a:ext cx="478155" cy="650240"/>
        </a:xfrm>
        <a:prstGeom prst="rect">
          <a:avLst/>
        </a:prstGeom>
      </xdr:spPr>
    </xdr:pic>
    <xdr:clientData/>
  </xdr:twoCellAnchor>
  <xdr:twoCellAnchor>
    <xdr:from>
      <xdr:col>6</xdr:col>
      <xdr:colOff>426225</xdr:colOff>
      <xdr:row>20</xdr:row>
      <xdr:rowOff>44844</xdr:rowOff>
    </xdr:from>
    <xdr:to>
      <xdr:col>6</xdr:col>
      <xdr:colOff>1095375</xdr:colOff>
      <xdr:row>20</xdr:row>
      <xdr:rowOff>774218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725" y="11584940"/>
          <a:ext cx="669290" cy="729615"/>
        </a:xfrm>
        <a:prstGeom prst="rect">
          <a:avLst/>
        </a:prstGeom>
      </xdr:spPr>
    </xdr:pic>
    <xdr:clientData/>
  </xdr:twoCellAnchor>
  <xdr:twoCellAnchor>
    <xdr:from>
      <xdr:col>6</xdr:col>
      <xdr:colOff>383334</xdr:colOff>
      <xdr:row>22</xdr:row>
      <xdr:rowOff>83972</xdr:rowOff>
    </xdr:from>
    <xdr:to>
      <xdr:col>6</xdr:col>
      <xdr:colOff>857250</xdr:colOff>
      <xdr:row>22</xdr:row>
      <xdr:rowOff>695325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545" y="13186410"/>
          <a:ext cx="474345" cy="611505"/>
        </a:xfrm>
        <a:prstGeom prst="rect">
          <a:avLst/>
        </a:prstGeom>
      </xdr:spPr>
    </xdr:pic>
    <xdr:clientData/>
  </xdr:twoCellAnchor>
  <xdr:twoCellAnchor>
    <xdr:from>
      <xdr:col>6</xdr:col>
      <xdr:colOff>459526</xdr:colOff>
      <xdr:row>25</xdr:row>
      <xdr:rowOff>126549</xdr:rowOff>
    </xdr:from>
    <xdr:to>
      <xdr:col>6</xdr:col>
      <xdr:colOff>971550</xdr:colOff>
      <xdr:row>25</xdr:row>
      <xdr:rowOff>730738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745" y="15572105"/>
          <a:ext cx="512445" cy="603885"/>
        </a:xfrm>
        <a:prstGeom prst="rect">
          <a:avLst/>
        </a:prstGeom>
      </xdr:spPr>
    </xdr:pic>
    <xdr:clientData/>
  </xdr:twoCellAnchor>
  <xdr:twoCellAnchor>
    <xdr:from>
      <xdr:col>6</xdr:col>
      <xdr:colOff>387822</xdr:colOff>
      <xdr:row>27</xdr:row>
      <xdr:rowOff>82550</xdr:rowOff>
    </xdr:from>
    <xdr:to>
      <xdr:col>6</xdr:col>
      <xdr:colOff>1044240</xdr:colOff>
      <xdr:row>27</xdr:row>
      <xdr:rowOff>831850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990" y="17307560"/>
          <a:ext cx="656590" cy="749300"/>
        </a:xfrm>
        <a:prstGeom prst="rect">
          <a:avLst/>
        </a:prstGeom>
      </xdr:spPr>
    </xdr:pic>
    <xdr:clientData/>
  </xdr:twoCellAnchor>
  <xdr:twoCellAnchor>
    <xdr:from>
      <xdr:col>6</xdr:col>
      <xdr:colOff>241301</xdr:colOff>
      <xdr:row>26</xdr:row>
      <xdr:rowOff>23559</xdr:rowOff>
    </xdr:from>
    <xdr:to>
      <xdr:col>6</xdr:col>
      <xdr:colOff>1012825</xdr:colOff>
      <xdr:row>26</xdr:row>
      <xdr:rowOff>949324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940" y="16276955"/>
          <a:ext cx="771525" cy="925195"/>
        </a:xfrm>
        <a:prstGeom prst="rect">
          <a:avLst/>
        </a:prstGeom>
      </xdr:spPr>
    </xdr:pic>
    <xdr:clientData/>
  </xdr:twoCellAnchor>
  <xdr:twoCellAnchor>
    <xdr:from>
      <xdr:col>6</xdr:col>
      <xdr:colOff>181423</xdr:colOff>
      <xdr:row>28</xdr:row>
      <xdr:rowOff>32324</xdr:rowOff>
    </xdr:from>
    <xdr:to>
      <xdr:col>6</xdr:col>
      <xdr:colOff>1181100</xdr:colOff>
      <xdr:row>28</xdr:row>
      <xdr:rowOff>962024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615" y="18106390"/>
          <a:ext cx="1000125" cy="929640"/>
        </a:xfrm>
        <a:prstGeom prst="rect">
          <a:avLst/>
        </a:prstGeom>
      </xdr:spPr>
    </xdr:pic>
    <xdr:clientData/>
  </xdr:twoCellAnchor>
  <xdr:twoCellAnchor>
    <xdr:from>
      <xdr:col>6</xdr:col>
      <xdr:colOff>242850</xdr:colOff>
      <xdr:row>29</xdr:row>
      <xdr:rowOff>11962</xdr:rowOff>
    </xdr:from>
    <xdr:to>
      <xdr:col>6</xdr:col>
      <xdr:colOff>1174217</xdr:colOff>
      <xdr:row>29</xdr:row>
      <xdr:rowOff>878133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210" y="19048095"/>
          <a:ext cx="931545" cy="866140"/>
        </a:xfrm>
        <a:prstGeom prst="rect">
          <a:avLst/>
        </a:prstGeom>
      </xdr:spPr>
    </xdr:pic>
    <xdr:clientData/>
  </xdr:twoCellAnchor>
  <xdr:twoCellAnchor>
    <xdr:from>
      <xdr:col>6</xdr:col>
      <xdr:colOff>469051</xdr:colOff>
      <xdr:row>30</xdr:row>
      <xdr:rowOff>59493</xdr:rowOff>
    </xdr:from>
    <xdr:to>
      <xdr:col>6</xdr:col>
      <xdr:colOff>990600</xdr:colOff>
      <xdr:row>30</xdr:row>
      <xdr:rowOff>727076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270" y="19981545"/>
          <a:ext cx="521970" cy="668020"/>
        </a:xfrm>
        <a:prstGeom prst="rect">
          <a:avLst/>
        </a:prstGeom>
      </xdr:spPr>
    </xdr:pic>
    <xdr:clientData/>
  </xdr:twoCellAnchor>
  <xdr:twoCellAnchor>
    <xdr:from>
      <xdr:col>6</xdr:col>
      <xdr:colOff>209475</xdr:colOff>
      <xdr:row>31</xdr:row>
      <xdr:rowOff>49191</xdr:rowOff>
    </xdr:from>
    <xdr:to>
      <xdr:col>6</xdr:col>
      <xdr:colOff>1243347</xdr:colOff>
      <xdr:row>31</xdr:row>
      <xdr:rowOff>1021031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555" y="20714335"/>
          <a:ext cx="1034415" cy="971550"/>
        </a:xfrm>
        <a:prstGeom prst="rect">
          <a:avLst/>
        </a:prstGeom>
      </xdr:spPr>
    </xdr:pic>
    <xdr:clientData/>
  </xdr:twoCellAnchor>
  <xdr:twoCellAnchor>
    <xdr:from>
      <xdr:col>6</xdr:col>
      <xdr:colOff>235650</xdr:colOff>
      <xdr:row>32</xdr:row>
      <xdr:rowOff>25210</xdr:rowOff>
    </xdr:from>
    <xdr:to>
      <xdr:col>6</xdr:col>
      <xdr:colOff>1167015</xdr:colOff>
      <xdr:row>32</xdr:row>
      <xdr:rowOff>1021771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225" y="21737955"/>
          <a:ext cx="930910" cy="996950"/>
        </a:xfrm>
        <a:prstGeom prst="rect">
          <a:avLst/>
        </a:prstGeom>
      </xdr:spPr>
    </xdr:pic>
    <xdr:clientData/>
  </xdr:twoCellAnchor>
  <xdr:twoCellAnchor>
    <xdr:from>
      <xdr:col>6</xdr:col>
      <xdr:colOff>321107</xdr:colOff>
      <xdr:row>33</xdr:row>
      <xdr:rowOff>43042</xdr:rowOff>
    </xdr:from>
    <xdr:to>
      <xdr:col>6</xdr:col>
      <xdr:colOff>1160101</xdr:colOff>
      <xdr:row>33</xdr:row>
      <xdr:rowOff>898817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315" y="22803485"/>
          <a:ext cx="838835" cy="855980"/>
        </a:xfrm>
        <a:prstGeom prst="rect">
          <a:avLst/>
        </a:prstGeom>
      </xdr:spPr>
    </xdr:pic>
    <xdr:clientData/>
  </xdr:twoCellAnchor>
  <xdr:twoCellAnchor>
    <xdr:from>
      <xdr:col>6</xdr:col>
      <xdr:colOff>162594</xdr:colOff>
      <xdr:row>34</xdr:row>
      <xdr:rowOff>20098</xdr:rowOff>
    </xdr:from>
    <xdr:to>
      <xdr:col>6</xdr:col>
      <xdr:colOff>1346677</xdr:colOff>
      <xdr:row>34</xdr:row>
      <xdr:rowOff>991045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00" y="23704550"/>
          <a:ext cx="1126490" cy="970915"/>
        </a:xfrm>
        <a:prstGeom prst="rect">
          <a:avLst/>
        </a:prstGeom>
      </xdr:spPr>
    </xdr:pic>
    <xdr:clientData/>
  </xdr:twoCellAnchor>
  <xdr:twoCellAnchor>
    <xdr:from>
      <xdr:col>6</xdr:col>
      <xdr:colOff>121274</xdr:colOff>
      <xdr:row>37</xdr:row>
      <xdr:rowOff>66040</xdr:rowOff>
    </xdr:from>
    <xdr:to>
      <xdr:col>6</xdr:col>
      <xdr:colOff>1197360</xdr:colOff>
      <xdr:row>37</xdr:row>
      <xdr:rowOff>962025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290" y="27086560"/>
          <a:ext cx="1076325" cy="895985"/>
        </a:xfrm>
        <a:prstGeom prst="rect">
          <a:avLst/>
        </a:prstGeom>
      </xdr:spPr>
    </xdr:pic>
    <xdr:clientData/>
  </xdr:twoCellAnchor>
  <xdr:twoCellAnchor>
    <xdr:from>
      <xdr:col>6</xdr:col>
      <xdr:colOff>114301</xdr:colOff>
      <xdr:row>36</xdr:row>
      <xdr:rowOff>0</xdr:rowOff>
    </xdr:from>
    <xdr:to>
      <xdr:col>6</xdr:col>
      <xdr:colOff>1239846</xdr:colOff>
      <xdr:row>36</xdr:row>
      <xdr:rowOff>4452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940" y="25867995"/>
          <a:ext cx="1125220" cy="4445"/>
        </a:xfrm>
        <a:prstGeom prst="rect">
          <a:avLst/>
        </a:prstGeom>
      </xdr:spPr>
    </xdr:pic>
    <xdr:clientData/>
  </xdr:twoCellAnchor>
  <xdr:twoCellAnchor>
    <xdr:from>
      <xdr:col>6</xdr:col>
      <xdr:colOff>218474</xdr:colOff>
      <xdr:row>23</xdr:row>
      <xdr:rowOff>45432</xdr:rowOff>
    </xdr:from>
    <xdr:to>
      <xdr:col>6</xdr:col>
      <xdr:colOff>857250</xdr:colOff>
      <xdr:row>23</xdr:row>
      <xdr:rowOff>754474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080" y="13928725"/>
          <a:ext cx="638810" cy="709295"/>
        </a:xfrm>
        <a:prstGeom prst="rect">
          <a:avLst/>
        </a:prstGeom>
      </xdr:spPr>
    </xdr:pic>
    <xdr:clientData/>
  </xdr:twoCellAnchor>
  <xdr:twoCellAnchor>
    <xdr:from>
      <xdr:col>6</xdr:col>
      <xdr:colOff>333376</xdr:colOff>
      <xdr:row>39</xdr:row>
      <xdr:rowOff>4801</xdr:rowOff>
    </xdr:from>
    <xdr:to>
      <xdr:col>6</xdr:col>
      <xdr:colOff>1076326</xdr:colOff>
      <xdr:row>39</xdr:row>
      <xdr:rowOff>770039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015" y="28434665"/>
          <a:ext cx="742950" cy="765175"/>
        </a:xfrm>
        <a:prstGeom prst="rect">
          <a:avLst/>
        </a:prstGeom>
      </xdr:spPr>
    </xdr:pic>
    <xdr:clientData/>
  </xdr:twoCellAnchor>
  <xdr:twoCellAnchor>
    <xdr:from>
      <xdr:col>6</xdr:col>
      <xdr:colOff>271425</xdr:colOff>
      <xdr:row>41</xdr:row>
      <xdr:rowOff>123825</xdr:rowOff>
    </xdr:from>
    <xdr:to>
      <xdr:col>6</xdr:col>
      <xdr:colOff>1123950</xdr:colOff>
      <xdr:row>41</xdr:row>
      <xdr:rowOff>984875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785" y="30363795"/>
          <a:ext cx="852805" cy="860425"/>
        </a:xfrm>
        <a:prstGeom prst="rect">
          <a:avLst/>
        </a:prstGeom>
      </xdr:spPr>
    </xdr:pic>
    <xdr:clientData/>
  </xdr:twoCellAnchor>
  <xdr:twoCellAnchor>
    <xdr:from>
      <xdr:col>6</xdr:col>
      <xdr:colOff>169050</xdr:colOff>
      <xdr:row>44</xdr:row>
      <xdr:rowOff>26175</xdr:rowOff>
    </xdr:from>
    <xdr:to>
      <xdr:col>6</xdr:col>
      <xdr:colOff>1202550</xdr:colOff>
      <xdr:row>44</xdr:row>
      <xdr:rowOff>925320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550" y="32504380"/>
          <a:ext cx="1033145" cy="899160"/>
        </a:xfrm>
        <a:prstGeom prst="rect">
          <a:avLst/>
        </a:prstGeom>
      </xdr:spPr>
    </xdr:pic>
    <xdr:clientData/>
  </xdr:twoCellAnchor>
  <xdr:twoCellAnchor>
    <xdr:from>
      <xdr:col>6</xdr:col>
      <xdr:colOff>185700</xdr:colOff>
      <xdr:row>46</xdr:row>
      <xdr:rowOff>23775</xdr:rowOff>
    </xdr:from>
    <xdr:to>
      <xdr:col>6</xdr:col>
      <xdr:colOff>1219200</xdr:colOff>
      <xdr:row>46</xdr:row>
      <xdr:rowOff>974595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60" y="34416365"/>
          <a:ext cx="1033780" cy="950595"/>
        </a:xfrm>
        <a:prstGeom prst="rect">
          <a:avLst/>
        </a:prstGeom>
      </xdr:spPr>
    </xdr:pic>
    <xdr:clientData/>
  </xdr:twoCellAnchor>
  <xdr:twoCellAnchor>
    <xdr:from>
      <xdr:col>6</xdr:col>
      <xdr:colOff>164250</xdr:colOff>
      <xdr:row>43</xdr:row>
      <xdr:rowOff>11850</xdr:rowOff>
    </xdr:from>
    <xdr:to>
      <xdr:col>6</xdr:col>
      <xdr:colOff>1197750</xdr:colOff>
      <xdr:row>43</xdr:row>
      <xdr:rowOff>869655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470" y="31594425"/>
          <a:ext cx="1033780" cy="857885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48</xdr:row>
      <xdr:rowOff>28574</xdr:rowOff>
    </xdr:from>
    <xdr:to>
      <xdr:col>6</xdr:col>
      <xdr:colOff>1120559</xdr:colOff>
      <xdr:row>48</xdr:row>
      <xdr:rowOff>908049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35763835"/>
          <a:ext cx="853440" cy="879475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50</xdr:row>
      <xdr:rowOff>32648</xdr:rowOff>
    </xdr:from>
    <xdr:to>
      <xdr:col>6</xdr:col>
      <xdr:colOff>984809</xdr:colOff>
      <xdr:row>50</xdr:row>
      <xdr:rowOff>777262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540" y="37473255"/>
          <a:ext cx="641350" cy="744855"/>
        </a:xfrm>
        <a:prstGeom prst="rect">
          <a:avLst/>
        </a:prstGeom>
      </xdr:spPr>
    </xdr:pic>
    <xdr:clientData/>
  </xdr:twoCellAnchor>
  <xdr:twoCellAnchor>
    <xdr:from>
      <xdr:col>6</xdr:col>
      <xdr:colOff>361113</xdr:colOff>
      <xdr:row>49</xdr:row>
      <xdr:rowOff>20723</xdr:rowOff>
    </xdr:from>
    <xdr:to>
      <xdr:col>6</xdr:col>
      <xdr:colOff>991934</xdr:colOff>
      <xdr:row>49</xdr:row>
      <xdr:rowOff>752475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320" y="36680140"/>
          <a:ext cx="631190" cy="732155"/>
        </a:xfrm>
        <a:prstGeom prst="rect">
          <a:avLst/>
        </a:prstGeom>
      </xdr:spPr>
    </xdr:pic>
    <xdr:clientData/>
  </xdr:twoCellAnchor>
  <xdr:twoCellAnchor>
    <xdr:from>
      <xdr:col>6</xdr:col>
      <xdr:colOff>78525</xdr:colOff>
      <xdr:row>51</xdr:row>
      <xdr:rowOff>27478</xdr:rowOff>
    </xdr:from>
    <xdr:to>
      <xdr:col>6</xdr:col>
      <xdr:colOff>1267482</xdr:colOff>
      <xdr:row>52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745" y="38296850"/>
          <a:ext cx="1189355" cy="915670"/>
        </a:xfrm>
        <a:prstGeom prst="rect">
          <a:avLst/>
        </a:prstGeom>
      </xdr:spPr>
    </xdr:pic>
    <xdr:clientData/>
  </xdr:twoCellAnchor>
  <xdr:twoCellAnchor>
    <xdr:from>
      <xdr:col>6</xdr:col>
      <xdr:colOff>304042</xdr:colOff>
      <xdr:row>52</xdr:row>
      <xdr:rowOff>22673</xdr:rowOff>
    </xdr:from>
    <xdr:to>
      <xdr:col>6</xdr:col>
      <xdr:colOff>1110959</xdr:colOff>
      <xdr:row>52</xdr:row>
      <xdr:rowOff>676275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170" y="39234745"/>
          <a:ext cx="807085" cy="654050"/>
        </a:xfrm>
        <a:prstGeom prst="rect">
          <a:avLst/>
        </a:prstGeom>
      </xdr:spPr>
    </xdr:pic>
    <xdr:clientData/>
  </xdr:twoCellAnchor>
  <xdr:twoCellAnchor>
    <xdr:from>
      <xdr:col>6</xdr:col>
      <xdr:colOff>92774</xdr:colOff>
      <xdr:row>53</xdr:row>
      <xdr:rowOff>5359</xdr:rowOff>
    </xdr:from>
    <xdr:to>
      <xdr:col>6</xdr:col>
      <xdr:colOff>1276349</xdr:colOff>
      <xdr:row>53</xdr:row>
      <xdr:rowOff>904875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350" y="39912925"/>
          <a:ext cx="1183005" cy="899795"/>
        </a:xfrm>
        <a:prstGeom prst="rect">
          <a:avLst/>
        </a:prstGeom>
      </xdr:spPr>
    </xdr:pic>
    <xdr:clientData/>
  </xdr:twoCellAnchor>
  <xdr:twoCellAnchor>
    <xdr:from>
      <xdr:col>6</xdr:col>
      <xdr:colOff>328500</xdr:colOff>
      <xdr:row>54</xdr:row>
      <xdr:rowOff>8193</xdr:rowOff>
    </xdr:from>
    <xdr:to>
      <xdr:col>6</xdr:col>
      <xdr:colOff>888056</xdr:colOff>
      <xdr:row>54</xdr:row>
      <xdr:rowOff>707637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935" y="40848915"/>
          <a:ext cx="559435" cy="699770"/>
        </a:xfrm>
        <a:prstGeom prst="rect">
          <a:avLst/>
        </a:prstGeom>
      </xdr:spPr>
    </xdr:pic>
    <xdr:clientData/>
  </xdr:twoCellAnchor>
  <xdr:twoCellAnchor>
    <xdr:from>
      <xdr:col>6</xdr:col>
      <xdr:colOff>9375</xdr:colOff>
      <xdr:row>55</xdr:row>
      <xdr:rowOff>30523</xdr:rowOff>
    </xdr:from>
    <xdr:to>
      <xdr:col>6</xdr:col>
      <xdr:colOff>1205113</xdr:colOff>
      <xdr:row>56</xdr:row>
      <xdr:rowOff>2400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530" y="41624250"/>
          <a:ext cx="1195705" cy="1219200"/>
        </a:xfrm>
        <a:prstGeom prst="rect">
          <a:avLst/>
        </a:prstGeom>
      </xdr:spPr>
    </xdr:pic>
    <xdr:clientData/>
  </xdr:twoCellAnchor>
  <xdr:twoCellAnchor>
    <xdr:from>
      <xdr:col>6</xdr:col>
      <xdr:colOff>124450</xdr:colOff>
      <xdr:row>56</xdr:row>
      <xdr:rowOff>66223</xdr:rowOff>
    </xdr:from>
    <xdr:to>
      <xdr:col>6</xdr:col>
      <xdr:colOff>1222375</xdr:colOff>
      <xdr:row>56</xdr:row>
      <xdr:rowOff>1116139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465" y="42907585"/>
          <a:ext cx="1098550" cy="1049655"/>
        </a:xfrm>
        <a:prstGeom prst="rect">
          <a:avLst/>
        </a:prstGeom>
      </xdr:spPr>
    </xdr:pic>
    <xdr:clientData/>
  </xdr:twoCellAnchor>
  <xdr:twoCellAnchor>
    <xdr:from>
      <xdr:col>6</xdr:col>
      <xdr:colOff>88731</xdr:colOff>
      <xdr:row>60</xdr:row>
      <xdr:rowOff>312207</xdr:rowOff>
    </xdr:from>
    <xdr:to>
      <xdr:col>6</xdr:col>
      <xdr:colOff>1391975</xdr:colOff>
      <xdr:row>60</xdr:row>
      <xdr:rowOff>1473075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905" y="46582330"/>
          <a:ext cx="1200785" cy="1160780"/>
        </a:xfrm>
        <a:prstGeom prst="rect">
          <a:avLst/>
        </a:prstGeom>
      </xdr:spPr>
    </xdr:pic>
    <xdr:clientData/>
  </xdr:twoCellAnchor>
  <xdr:twoCellAnchor>
    <xdr:from>
      <xdr:col>6</xdr:col>
      <xdr:colOff>19127</xdr:colOff>
      <xdr:row>61</xdr:row>
      <xdr:rowOff>33097</xdr:rowOff>
    </xdr:from>
    <xdr:to>
      <xdr:col>6</xdr:col>
      <xdr:colOff>1444400</xdr:colOff>
      <xdr:row>61</xdr:row>
      <xdr:rowOff>1440394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690" y="47922815"/>
          <a:ext cx="1270000" cy="1407160"/>
        </a:xfrm>
        <a:prstGeom prst="rect">
          <a:avLst/>
        </a:prstGeom>
      </xdr:spPr>
    </xdr:pic>
    <xdr:clientData/>
  </xdr:twoCellAnchor>
  <xdr:twoCellAnchor>
    <xdr:from>
      <xdr:col>6</xdr:col>
      <xdr:colOff>261826</xdr:colOff>
      <xdr:row>59</xdr:row>
      <xdr:rowOff>42751</xdr:rowOff>
    </xdr:from>
    <xdr:to>
      <xdr:col>6</xdr:col>
      <xdr:colOff>1200150</xdr:colOff>
      <xdr:row>59</xdr:row>
      <xdr:rowOff>999841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260" y="45274865"/>
          <a:ext cx="938530" cy="956945"/>
        </a:xfrm>
        <a:prstGeom prst="rect">
          <a:avLst/>
        </a:prstGeom>
      </xdr:spPr>
    </xdr:pic>
    <xdr:clientData/>
  </xdr:twoCellAnchor>
  <xdr:twoCellAnchor>
    <xdr:from>
      <xdr:col>6</xdr:col>
      <xdr:colOff>268951</xdr:colOff>
      <xdr:row>58</xdr:row>
      <xdr:rowOff>11775</xdr:rowOff>
    </xdr:from>
    <xdr:to>
      <xdr:col>6</xdr:col>
      <xdr:colOff>1123950</xdr:colOff>
      <xdr:row>58</xdr:row>
      <xdr:rowOff>883874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245" y="44338875"/>
          <a:ext cx="855345" cy="87185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64</xdr:row>
      <xdr:rowOff>19050</xdr:rowOff>
    </xdr:from>
    <xdr:to>
      <xdr:col>6</xdr:col>
      <xdr:colOff>1123950</xdr:colOff>
      <xdr:row>64</xdr:row>
      <xdr:rowOff>1039178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465" y="50756820"/>
          <a:ext cx="1000125" cy="1019810"/>
        </a:xfrm>
        <a:prstGeom prst="rect">
          <a:avLst/>
        </a:prstGeom>
      </xdr:spPr>
    </xdr:pic>
    <xdr:clientData/>
  </xdr:twoCellAnchor>
  <xdr:twoCellAnchor>
    <xdr:from>
      <xdr:col>6</xdr:col>
      <xdr:colOff>26175</xdr:colOff>
      <xdr:row>65</xdr:row>
      <xdr:rowOff>42050</xdr:rowOff>
    </xdr:from>
    <xdr:to>
      <xdr:col>6</xdr:col>
      <xdr:colOff>1303703</xdr:colOff>
      <xdr:row>65</xdr:row>
      <xdr:rowOff>1270000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675" y="51856005"/>
          <a:ext cx="1263015" cy="1228090"/>
        </a:xfrm>
        <a:prstGeom prst="rect">
          <a:avLst/>
        </a:prstGeom>
      </xdr:spPr>
    </xdr:pic>
    <xdr:clientData/>
  </xdr:twoCellAnchor>
  <xdr:twoCellAnchor>
    <xdr:from>
      <xdr:col>6</xdr:col>
      <xdr:colOff>80925</xdr:colOff>
      <xdr:row>63</xdr:row>
      <xdr:rowOff>71400</xdr:rowOff>
    </xdr:from>
    <xdr:to>
      <xdr:col>6</xdr:col>
      <xdr:colOff>1350925</xdr:colOff>
      <xdr:row>64</xdr:row>
      <xdr:rowOff>4725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285" y="49980215"/>
          <a:ext cx="1208405" cy="7620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67</xdr:row>
      <xdr:rowOff>9525</xdr:rowOff>
    </xdr:from>
    <xdr:to>
      <xdr:col>6</xdr:col>
      <xdr:colOff>1327150</xdr:colOff>
      <xdr:row>67</xdr:row>
      <xdr:rowOff>933451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2" b="10294"/>
        <a:stretch>
          <a:fillRect/>
        </a:stretch>
      </xdr:blipFill>
      <xdr:spPr>
        <a:xfrm>
          <a:off x="4796790" y="53433345"/>
          <a:ext cx="1231900" cy="923925"/>
        </a:xfrm>
        <a:prstGeom prst="rect">
          <a:avLst/>
        </a:prstGeom>
      </xdr:spPr>
    </xdr:pic>
    <xdr:clientData/>
  </xdr:twoCellAnchor>
  <xdr:twoCellAnchor>
    <xdr:from>
      <xdr:col>6</xdr:col>
      <xdr:colOff>64275</xdr:colOff>
      <xdr:row>68</xdr:row>
      <xdr:rowOff>57150</xdr:rowOff>
    </xdr:from>
    <xdr:to>
      <xdr:col>6</xdr:col>
      <xdr:colOff>1334275</xdr:colOff>
      <xdr:row>68</xdr:row>
      <xdr:rowOff>1085850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0" t="9744" r="750" b="10844"/>
        <a:stretch>
          <a:fillRect/>
        </a:stretch>
      </xdr:blipFill>
      <xdr:spPr>
        <a:xfrm>
          <a:off x="4803775" y="54452520"/>
          <a:ext cx="1224915" cy="1028700"/>
        </a:xfrm>
        <a:prstGeom prst="rect">
          <a:avLst/>
        </a:prstGeom>
      </xdr:spPr>
    </xdr:pic>
    <xdr:clientData/>
  </xdr:twoCellAnchor>
  <xdr:twoCellAnchor>
    <xdr:from>
      <xdr:col>6</xdr:col>
      <xdr:colOff>61875</xdr:colOff>
      <xdr:row>69</xdr:row>
      <xdr:rowOff>19050</xdr:rowOff>
    </xdr:from>
    <xdr:to>
      <xdr:col>6</xdr:col>
      <xdr:colOff>1331875</xdr:colOff>
      <xdr:row>69</xdr:row>
      <xdr:rowOff>1038225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65" b="10659"/>
        <a:stretch>
          <a:fillRect/>
        </a:stretch>
      </xdr:blipFill>
      <xdr:spPr>
        <a:xfrm>
          <a:off x="4801235" y="55528845"/>
          <a:ext cx="1227455" cy="1019175"/>
        </a:xfrm>
        <a:prstGeom prst="rect">
          <a:avLst/>
        </a:prstGeom>
      </xdr:spPr>
    </xdr:pic>
    <xdr:clientData/>
  </xdr:twoCellAnchor>
  <xdr:twoCellAnchor>
    <xdr:from>
      <xdr:col>6</xdr:col>
      <xdr:colOff>238126</xdr:colOff>
      <xdr:row>111</xdr:row>
      <xdr:rowOff>45695</xdr:rowOff>
    </xdr:from>
    <xdr:to>
      <xdr:col>6</xdr:col>
      <xdr:colOff>1190888</xdr:colOff>
      <xdr:row>111</xdr:row>
      <xdr:rowOff>837858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765" y="92984320"/>
          <a:ext cx="952500" cy="792480"/>
        </a:xfrm>
        <a:prstGeom prst="rect">
          <a:avLst/>
        </a:prstGeom>
      </xdr:spPr>
    </xdr:pic>
    <xdr:clientData/>
  </xdr:twoCellAnchor>
  <xdr:twoCellAnchor>
    <xdr:from>
      <xdr:col>6</xdr:col>
      <xdr:colOff>159525</xdr:colOff>
      <xdr:row>104</xdr:row>
      <xdr:rowOff>54750</xdr:rowOff>
    </xdr:from>
    <xdr:to>
      <xdr:col>6</xdr:col>
      <xdr:colOff>1254826</xdr:colOff>
      <xdr:row>104</xdr:row>
      <xdr:rowOff>980279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025" y="86412070"/>
          <a:ext cx="1095375" cy="925195"/>
        </a:xfrm>
        <a:prstGeom prst="rect">
          <a:avLst/>
        </a:prstGeom>
      </xdr:spPr>
    </xdr:pic>
    <xdr:clientData/>
  </xdr:twoCellAnchor>
  <xdr:twoCellAnchor>
    <xdr:from>
      <xdr:col>6</xdr:col>
      <xdr:colOff>266701</xdr:colOff>
      <xdr:row>121</xdr:row>
      <xdr:rowOff>78483</xdr:rowOff>
    </xdr:from>
    <xdr:to>
      <xdr:col>6</xdr:col>
      <xdr:colOff>983475</xdr:colOff>
      <xdr:row>121</xdr:row>
      <xdr:rowOff>637567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100494465"/>
          <a:ext cx="716280" cy="559435"/>
        </a:xfrm>
        <a:prstGeom prst="rect">
          <a:avLst/>
        </a:prstGeom>
      </xdr:spPr>
    </xdr:pic>
    <xdr:clientData/>
  </xdr:twoCellAnchor>
  <xdr:twoCellAnchor>
    <xdr:from>
      <xdr:col>6</xdr:col>
      <xdr:colOff>321451</xdr:colOff>
      <xdr:row>122</xdr:row>
      <xdr:rowOff>68080</xdr:rowOff>
    </xdr:from>
    <xdr:to>
      <xdr:col>6</xdr:col>
      <xdr:colOff>1038225</xdr:colOff>
      <xdr:row>122</xdr:row>
      <xdr:rowOff>566238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950" y="101189155"/>
          <a:ext cx="716915" cy="497840"/>
        </a:xfrm>
        <a:prstGeom prst="rect">
          <a:avLst/>
        </a:prstGeom>
      </xdr:spPr>
    </xdr:pic>
    <xdr:clientData/>
  </xdr:twoCellAnchor>
  <xdr:twoCellAnchor>
    <xdr:from>
      <xdr:col>6</xdr:col>
      <xdr:colOff>195225</xdr:colOff>
      <xdr:row>113</xdr:row>
      <xdr:rowOff>23775</xdr:rowOff>
    </xdr:from>
    <xdr:to>
      <xdr:col>6</xdr:col>
      <xdr:colOff>1311356</xdr:colOff>
      <xdr:row>113</xdr:row>
      <xdr:rowOff>766002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585" y="94191455"/>
          <a:ext cx="1094105" cy="742315"/>
        </a:xfrm>
        <a:prstGeom prst="rect">
          <a:avLst/>
        </a:prstGeom>
      </xdr:spPr>
    </xdr:pic>
    <xdr:clientData/>
  </xdr:twoCellAnchor>
  <xdr:twoCellAnchor>
    <xdr:from>
      <xdr:col>6</xdr:col>
      <xdr:colOff>88050</xdr:colOff>
      <xdr:row>116</xdr:row>
      <xdr:rowOff>135675</xdr:rowOff>
    </xdr:from>
    <xdr:to>
      <xdr:col>6</xdr:col>
      <xdr:colOff>1204181</xdr:colOff>
      <xdr:row>117</xdr:row>
      <xdr:rowOff>52207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270" y="96646365"/>
          <a:ext cx="1116330" cy="697865"/>
        </a:xfrm>
        <a:prstGeom prst="rect">
          <a:avLst/>
        </a:prstGeom>
      </xdr:spPr>
    </xdr:pic>
    <xdr:clientData/>
  </xdr:twoCellAnchor>
  <xdr:twoCellAnchor>
    <xdr:from>
      <xdr:col>6</xdr:col>
      <xdr:colOff>95175</xdr:colOff>
      <xdr:row>117</xdr:row>
      <xdr:rowOff>76125</xdr:rowOff>
    </xdr:from>
    <xdr:to>
      <xdr:col>6</xdr:col>
      <xdr:colOff>1211307</xdr:colOff>
      <xdr:row>117</xdr:row>
      <xdr:rowOff>701159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4255" y="97367725"/>
          <a:ext cx="1116330" cy="625475"/>
        </a:xfrm>
        <a:prstGeom prst="rect">
          <a:avLst/>
        </a:prstGeom>
      </xdr:spPr>
    </xdr:pic>
    <xdr:clientData/>
  </xdr:twoCellAnchor>
  <xdr:twoCellAnchor>
    <xdr:from>
      <xdr:col>6</xdr:col>
      <xdr:colOff>45150</xdr:colOff>
      <xdr:row>118</xdr:row>
      <xdr:rowOff>159450</xdr:rowOff>
    </xdr:from>
    <xdr:to>
      <xdr:col>6</xdr:col>
      <xdr:colOff>1161282</xdr:colOff>
      <xdr:row>118</xdr:row>
      <xdr:rowOff>717516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4725" y="98232595"/>
          <a:ext cx="1115695" cy="557530"/>
        </a:xfrm>
        <a:prstGeom prst="rect">
          <a:avLst/>
        </a:prstGeom>
      </xdr:spPr>
    </xdr:pic>
    <xdr:clientData/>
  </xdr:twoCellAnchor>
  <xdr:twoCellAnchor>
    <xdr:from>
      <xdr:col>6</xdr:col>
      <xdr:colOff>138000</xdr:colOff>
      <xdr:row>119</xdr:row>
      <xdr:rowOff>147525</xdr:rowOff>
    </xdr:from>
    <xdr:to>
      <xdr:col>6</xdr:col>
      <xdr:colOff>1254132</xdr:colOff>
      <xdr:row>119</xdr:row>
      <xdr:rowOff>755817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7435" y="99001580"/>
          <a:ext cx="1116330" cy="608330"/>
        </a:xfrm>
        <a:prstGeom prst="rect">
          <a:avLst/>
        </a:prstGeom>
      </xdr:spPr>
    </xdr:pic>
    <xdr:clientData/>
  </xdr:twoCellAnchor>
  <xdr:twoCellAnchor>
    <xdr:from>
      <xdr:col>6</xdr:col>
      <xdr:colOff>126075</xdr:colOff>
      <xdr:row>120</xdr:row>
      <xdr:rowOff>40350</xdr:rowOff>
    </xdr:from>
    <xdr:to>
      <xdr:col>6</xdr:col>
      <xdr:colOff>1242206</xdr:colOff>
      <xdr:row>120</xdr:row>
      <xdr:rowOff>765835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370" y="99675315"/>
          <a:ext cx="1116330" cy="725805"/>
        </a:xfrm>
        <a:prstGeom prst="rect">
          <a:avLst/>
        </a:prstGeom>
      </xdr:spPr>
    </xdr:pic>
    <xdr:clientData/>
  </xdr:twoCellAnchor>
  <xdr:twoCellAnchor>
    <xdr:from>
      <xdr:col>6</xdr:col>
      <xdr:colOff>85575</xdr:colOff>
      <xdr:row>114</xdr:row>
      <xdr:rowOff>28425</xdr:rowOff>
    </xdr:from>
    <xdr:to>
      <xdr:col>6</xdr:col>
      <xdr:colOff>1201706</xdr:colOff>
      <xdr:row>114</xdr:row>
      <xdr:rowOff>742950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34"/>
        <a:stretch>
          <a:fillRect/>
        </a:stretch>
      </xdr:blipFill>
      <xdr:spPr>
        <a:xfrm>
          <a:off x="4824730" y="94976950"/>
          <a:ext cx="1116330" cy="715010"/>
        </a:xfrm>
        <a:prstGeom prst="rect">
          <a:avLst/>
        </a:prstGeom>
      </xdr:spPr>
    </xdr:pic>
    <xdr:clientData/>
  </xdr:twoCellAnchor>
  <xdr:twoCellAnchor>
    <xdr:from>
      <xdr:col>6</xdr:col>
      <xdr:colOff>130800</xdr:colOff>
      <xdr:row>115</xdr:row>
      <xdr:rowOff>16500</xdr:rowOff>
    </xdr:from>
    <xdr:to>
      <xdr:col>6</xdr:col>
      <xdr:colOff>1246931</xdr:colOff>
      <xdr:row>116</xdr:row>
      <xdr:rowOff>0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815" y="95745935"/>
          <a:ext cx="1116330" cy="765175"/>
        </a:xfrm>
        <a:prstGeom prst="rect">
          <a:avLst/>
        </a:prstGeom>
      </xdr:spPr>
    </xdr:pic>
    <xdr:clientData/>
  </xdr:twoCellAnchor>
  <xdr:twoCellAnchor>
    <xdr:from>
      <xdr:col>6</xdr:col>
      <xdr:colOff>106402</xdr:colOff>
      <xdr:row>133</xdr:row>
      <xdr:rowOff>95251</xdr:rowOff>
    </xdr:from>
    <xdr:to>
      <xdr:col>6</xdr:col>
      <xdr:colOff>1160946</xdr:colOff>
      <xdr:row>133</xdr:row>
      <xdr:rowOff>1137953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685" y="110779560"/>
          <a:ext cx="1054735" cy="1042670"/>
        </a:xfrm>
        <a:prstGeom prst="rect">
          <a:avLst/>
        </a:prstGeom>
      </xdr:spPr>
    </xdr:pic>
    <xdr:clientData/>
  </xdr:twoCellAnchor>
  <xdr:twoCellAnchor>
    <xdr:from>
      <xdr:col>6</xdr:col>
      <xdr:colOff>359550</xdr:colOff>
      <xdr:row>141</xdr:row>
      <xdr:rowOff>35700</xdr:rowOff>
    </xdr:from>
    <xdr:to>
      <xdr:col>6</xdr:col>
      <xdr:colOff>1001820</xdr:colOff>
      <xdr:row>141</xdr:row>
      <xdr:rowOff>770915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050" y="118254145"/>
          <a:ext cx="641985" cy="735330"/>
        </a:xfrm>
        <a:prstGeom prst="rect">
          <a:avLst/>
        </a:prstGeom>
      </xdr:spPr>
    </xdr:pic>
    <xdr:clientData/>
  </xdr:twoCellAnchor>
  <xdr:twoCellAnchor>
    <xdr:from>
      <xdr:col>6</xdr:col>
      <xdr:colOff>280949</xdr:colOff>
      <xdr:row>128</xdr:row>
      <xdr:rowOff>61875</xdr:rowOff>
    </xdr:from>
    <xdr:to>
      <xdr:col>6</xdr:col>
      <xdr:colOff>1042399</xdr:colOff>
      <xdr:row>128</xdr:row>
      <xdr:rowOff>914400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310" y="105573830"/>
          <a:ext cx="761365" cy="852805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132</xdr:row>
      <xdr:rowOff>18943</xdr:rowOff>
    </xdr:from>
    <xdr:to>
      <xdr:col>6</xdr:col>
      <xdr:colOff>1099016</xdr:colOff>
      <xdr:row>133</xdr:row>
      <xdr:rowOff>2611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765" y="109731175"/>
          <a:ext cx="860425" cy="955675"/>
        </a:xfrm>
        <a:prstGeom prst="rect">
          <a:avLst/>
        </a:prstGeom>
      </xdr:spPr>
    </xdr:pic>
    <xdr:clientData/>
  </xdr:twoCellAnchor>
  <xdr:twoCellAnchor>
    <xdr:from>
      <xdr:col>6</xdr:col>
      <xdr:colOff>361875</xdr:colOff>
      <xdr:row>139</xdr:row>
      <xdr:rowOff>18975</xdr:rowOff>
    </xdr:from>
    <xdr:to>
      <xdr:col>6</xdr:col>
      <xdr:colOff>1004145</xdr:colOff>
      <xdr:row>139</xdr:row>
      <xdr:rowOff>760639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55" y="116636800"/>
          <a:ext cx="642620" cy="741680"/>
        </a:xfrm>
        <a:prstGeom prst="rect">
          <a:avLst/>
        </a:prstGeom>
      </xdr:spPr>
    </xdr:pic>
    <xdr:clientData/>
  </xdr:twoCellAnchor>
  <xdr:twoCellAnchor>
    <xdr:from>
      <xdr:col>6</xdr:col>
      <xdr:colOff>214474</xdr:colOff>
      <xdr:row>134</xdr:row>
      <xdr:rowOff>102300</xdr:rowOff>
    </xdr:from>
    <xdr:to>
      <xdr:col>6</xdr:col>
      <xdr:colOff>1120230</xdr:colOff>
      <xdr:row>134</xdr:row>
      <xdr:rowOff>1057275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635" y="111929545"/>
          <a:ext cx="906145" cy="9550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131</xdr:row>
      <xdr:rowOff>54421</xdr:rowOff>
    </xdr:from>
    <xdr:to>
      <xdr:col>6</xdr:col>
      <xdr:colOff>1091690</xdr:colOff>
      <xdr:row>131</xdr:row>
      <xdr:rowOff>1015874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665" y="108680885"/>
          <a:ext cx="891540" cy="961390"/>
        </a:xfrm>
        <a:prstGeom prst="rect">
          <a:avLst/>
        </a:prstGeom>
      </xdr:spPr>
    </xdr:pic>
    <xdr:clientData/>
  </xdr:twoCellAnchor>
  <xdr:twoCellAnchor>
    <xdr:from>
      <xdr:col>6</xdr:col>
      <xdr:colOff>301442</xdr:colOff>
      <xdr:row>127</xdr:row>
      <xdr:rowOff>68924</xdr:rowOff>
    </xdr:from>
    <xdr:to>
      <xdr:col>6</xdr:col>
      <xdr:colOff>981075</xdr:colOff>
      <xdr:row>127</xdr:row>
      <xdr:rowOff>828675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630" y="104723565"/>
          <a:ext cx="680085" cy="760095"/>
        </a:xfrm>
        <a:prstGeom prst="rect">
          <a:avLst/>
        </a:prstGeom>
      </xdr:spPr>
    </xdr:pic>
    <xdr:clientData/>
  </xdr:twoCellAnchor>
  <xdr:twoCellAnchor>
    <xdr:from>
      <xdr:col>6</xdr:col>
      <xdr:colOff>342750</xdr:colOff>
      <xdr:row>138</xdr:row>
      <xdr:rowOff>57000</xdr:rowOff>
    </xdr:from>
    <xdr:to>
      <xdr:col>6</xdr:col>
      <xdr:colOff>985020</xdr:colOff>
      <xdr:row>138</xdr:row>
      <xdr:rowOff>769642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905" y="115893850"/>
          <a:ext cx="642620" cy="713105"/>
        </a:xfrm>
        <a:prstGeom prst="rect">
          <a:avLst/>
        </a:prstGeom>
      </xdr:spPr>
    </xdr:pic>
    <xdr:clientData/>
  </xdr:twoCellAnchor>
  <xdr:twoCellAnchor>
    <xdr:from>
      <xdr:col>6</xdr:col>
      <xdr:colOff>349875</xdr:colOff>
      <xdr:row>136</xdr:row>
      <xdr:rowOff>26026</xdr:rowOff>
    </xdr:from>
    <xdr:to>
      <xdr:col>6</xdr:col>
      <xdr:colOff>992145</xdr:colOff>
      <xdr:row>136</xdr:row>
      <xdr:rowOff>771526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890" y="114272060"/>
          <a:ext cx="642620" cy="746125"/>
        </a:xfrm>
        <a:prstGeom prst="rect">
          <a:avLst/>
        </a:prstGeom>
      </xdr:spPr>
    </xdr:pic>
    <xdr:clientData/>
  </xdr:twoCellAnchor>
  <xdr:twoCellAnchor>
    <xdr:from>
      <xdr:col>6</xdr:col>
      <xdr:colOff>318900</xdr:colOff>
      <xdr:row>126</xdr:row>
      <xdr:rowOff>14100</xdr:rowOff>
    </xdr:from>
    <xdr:to>
      <xdr:col>6</xdr:col>
      <xdr:colOff>961170</xdr:colOff>
      <xdr:row>127</xdr:row>
      <xdr:rowOff>3735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410" y="103887905"/>
          <a:ext cx="641985" cy="770255"/>
        </a:xfrm>
        <a:prstGeom prst="rect">
          <a:avLst/>
        </a:prstGeom>
      </xdr:spPr>
    </xdr:pic>
    <xdr:clientData/>
  </xdr:twoCellAnchor>
  <xdr:twoCellAnchor>
    <xdr:from>
      <xdr:col>6</xdr:col>
      <xdr:colOff>221250</xdr:colOff>
      <xdr:row>142</xdr:row>
      <xdr:rowOff>87900</xdr:rowOff>
    </xdr:from>
    <xdr:to>
      <xdr:col>6</xdr:col>
      <xdr:colOff>1137742</xdr:colOff>
      <xdr:row>142</xdr:row>
      <xdr:rowOff>1238250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20" y="119087265"/>
          <a:ext cx="916305" cy="1150620"/>
        </a:xfrm>
        <a:prstGeom prst="rect">
          <a:avLst/>
        </a:prstGeom>
      </xdr:spPr>
    </xdr:pic>
    <xdr:clientData/>
  </xdr:twoCellAnchor>
  <xdr:twoCellAnchor>
    <xdr:from>
      <xdr:col>6</xdr:col>
      <xdr:colOff>218849</xdr:colOff>
      <xdr:row>129</xdr:row>
      <xdr:rowOff>47400</xdr:rowOff>
    </xdr:from>
    <xdr:to>
      <xdr:col>6</xdr:col>
      <xdr:colOff>1141360</xdr:colOff>
      <xdr:row>129</xdr:row>
      <xdr:rowOff>1219200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080" y="106521250"/>
          <a:ext cx="922655" cy="1172210"/>
        </a:xfrm>
        <a:prstGeom prst="rect">
          <a:avLst/>
        </a:prstGeom>
      </xdr:spPr>
    </xdr:pic>
    <xdr:clientData/>
  </xdr:twoCellAnchor>
  <xdr:twoCellAnchor>
    <xdr:from>
      <xdr:col>6</xdr:col>
      <xdr:colOff>171448</xdr:colOff>
      <xdr:row>135</xdr:row>
      <xdr:rowOff>161925</xdr:rowOff>
    </xdr:from>
    <xdr:to>
      <xdr:col>6</xdr:col>
      <xdr:colOff>1186309</xdr:colOff>
      <xdr:row>135</xdr:row>
      <xdr:rowOff>1270208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455" y="113075085"/>
          <a:ext cx="1015365" cy="1108075"/>
        </a:xfrm>
        <a:prstGeom prst="rect">
          <a:avLst/>
        </a:prstGeom>
      </xdr:spPr>
    </xdr:pic>
    <xdr:clientData/>
  </xdr:twoCellAnchor>
  <xdr:twoCellAnchor>
    <xdr:from>
      <xdr:col>6</xdr:col>
      <xdr:colOff>185475</xdr:colOff>
      <xdr:row>147</xdr:row>
      <xdr:rowOff>80701</xdr:rowOff>
    </xdr:from>
    <xdr:to>
      <xdr:col>6</xdr:col>
      <xdr:colOff>1162726</xdr:colOff>
      <xdr:row>147</xdr:row>
      <xdr:rowOff>1352551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60" y="124338080"/>
          <a:ext cx="977265" cy="1271905"/>
        </a:xfrm>
        <a:prstGeom prst="rect">
          <a:avLst/>
        </a:prstGeom>
      </xdr:spPr>
    </xdr:pic>
    <xdr:clientData/>
  </xdr:twoCellAnchor>
  <xdr:twoCellAnchor>
    <xdr:from>
      <xdr:col>6</xdr:col>
      <xdr:colOff>173550</xdr:colOff>
      <xdr:row>146</xdr:row>
      <xdr:rowOff>106875</xdr:rowOff>
    </xdr:from>
    <xdr:to>
      <xdr:col>6</xdr:col>
      <xdr:colOff>1150801</xdr:colOff>
      <xdr:row>146</xdr:row>
      <xdr:rowOff>1171575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995" y="123173490"/>
          <a:ext cx="977265" cy="1064895"/>
        </a:xfrm>
        <a:prstGeom prst="rect">
          <a:avLst/>
        </a:prstGeom>
      </xdr:spPr>
    </xdr:pic>
    <xdr:clientData/>
  </xdr:twoCellAnchor>
  <xdr:twoCellAnchor>
    <xdr:from>
      <xdr:col>6</xdr:col>
      <xdr:colOff>256875</xdr:colOff>
      <xdr:row>144</xdr:row>
      <xdr:rowOff>85425</xdr:rowOff>
    </xdr:from>
    <xdr:to>
      <xdr:col>6</xdr:col>
      <xdr:colOff>1013057</xdr:colOff>
      <xdr:row>144</xdr:row>
      <xdr:rowOff>905478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180" y="121285000"/>
          <a:ext cx="756285" cy="819785"/>
        </a:xfrm>
        <a:prstGeom prst="rect">
          <a:avLst/>
        </a:prstGeom>
      </xdr:spPr>
    </xdr:pic>
    <xdr:clientData/>
  </xdr:twoCellAnchor>
  <xdr:twoCellAnchor>
    <xdr:from>
      <xdr:col>6</xdr:col>
      <xdr:colOff>254475</xdr:colOff>
      <xdr:row>145</xdr:row>
      <xdr:rowOff>63974</xdr:rowOff>
    </xdr:from>
    <xdr:to>
      <xdr:col>6</xdr:col>
      <xdr:colOff>1010657</xdr:colOff>
      <xdr:row>145</xdr:row>
      <xdr:rowOff>914399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3640" y="122196860"/>
          <a:ext cx="756285" cy="850265"/>
        </a:xfrm>
        <a:prstGeom prst="rect">
          <a:avLst/>
        </a:prstGeom>
      </xdr:spPr>
    </xdr:pic>
    <xdr:clientData/>
  </xdr:twoCellAnchor>
  <xdr:twoCellAnchor>
    <xdr:from>
      <xdr:col>6</xdr:col>
      <xdr:colOff>233025</xdr:colOff>
      <xdr:row>143</xdr:row>
      <xdr:rowOff>80624</xdr:rowOff>
    </xdr:from>
    <xdr:to>
      <xdr:col>6</xdr:col>
      <xdr:colOff>989207</xdr:colOff>
      <xdr:row>143</xdr:row>
      <xdr:rowOff>915863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20346470"/>
          <a:ext cx="756285" cy="835660"/>
        </a:xfrm>
        <a:prstGeom prst="rect">
          <a:avLst/>
        </a:prstGeom>
      </xdr:spPr>
    </xdr:pic>
    <xdr:clientData/>
  </xdr:twoCellAnchor>
  <xdr:twoCellAnchor>
    <xdr:from>
      <xdr:col>6</xdr:col>
      <xdr:colOff>335400</xdr:colOff>
      <xdr:row>137</xdr:row>
      <xdr:rowOff>30600</xdr:rowOff>
    </xdr:from>
    <xdr:to>
      <xdr:col>6</xdr:col>
      <xdr:colOff>977670</xdr:colOff>
      <xdr:row>137</xdr:row>
      <xdr:rowOff>775488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920" y="115086765"/>
          <a:ext cx="641985" cy="744855"/>
        </a:xfrm>
        <a:prstGeom prst="rect">
          <a:avLst/>
        </a:prstGeom>
      </xdr:spPr>
    </xdr:pic>
    <xdr:clientData/>
  </xdr:twoCellAnchor>
  <xdr:twoCellAnchor>
    <xdr:from>
      <xdr:col>6</xdr:col>
      <xdr:colOff>306196</xdr:colOff>
      <xdr:row>130</xdr:row>
      <xdr:rowOff>37725</xdr:rowOff>
    </xdr:from>
    <xdr:to>
      <xdr:col>6</xdr:col>
      <xdr:colOff>1092518</xdr:colOff>
      <xdr:row>131</xdr:row>
      <xdr:rowOff>0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710" y="107797600"/>
          <a:ext cx="786130" cy="829310"/>
        </a:xfrm>
        <a:prstGeom prst="rect">
          <a:avLst/>
        </a:prstGeom>
      </xdr:spPr>
    </xdr:pic>
    <xdr:clientData/>
  </xdr:twoCellAnchor>
  <xdr:twoCellAnchor>
    <xdr:from>
      <xdr:col>6</xdr:col>
      <xdr:colOff>329561</xdr:colOff>
      <xdr:row>140</xdr:row>
      <xdr:rowOff>28575</xdr:rowOff>
    </xdr:from>
    <xdr:to>
      <xdr:col>6</xdr:col>
      <xdr:colOff>1103598</xdr:colOff>
      <xdr:row>140</xdr:row>
      <xdr:rowOff>800100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8570" y="117437535"/>
          <a:ext cx="774065" cy="771525"/>
        </a:xfrm>
        <a:prstGeom prst="rect">
          <a:avLst/>
        </a:prstGeom>
      </xdr:spPr>
    </xdr:pic>
    <xdr:clientData/>
  </xdr:twoCellAnchor>
  <xdr:twoCellAnchor>
    <xdr:from>
      <xdr:col>6</xdr:col>
      <xdr:colOff>257176</xdr:colOff>
      <xdr:row>180</xdr:row>
      <xdr:rowOff>66675</xdr:rowOff>
    </xdr:from>
    <xdr:to>
      <xdr:col>6</xdr:col>
      <xdr:colOff>1164794</xdr:colOff>
      <xdr:row>180</xdr:row>
      <xdr:rowOff>933450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815" y="153041985"/>
          <a:ext cx="907415" cy="866775"/>
        </a:xfrm>
        <a:prstGeom prst="rect">
          <a:avLst/>
        </a:prstGeom>
      </xdr:spPr>
    </xdr:pic>
    <xdr:clientData/>
  </xdr:twoCellAnchor>
  <xdr:twoCellAnchor>
    <xdr:from>
      <xdr:col>6</xdr:col>
      <xdr:colOff>102375</xdr:colOff>
      <xdr:row>181</xdr:row>
      <xdr:rowOff>16650</xdr:rowOff>
    </xdr:from>
    <xdr:to>
      <xdr:col>6</xdr:col>
      <xdr:colOff>1293024</xdr:colOff>
      <xdr:row>181</xdr:row>
      <xdr:rowOff>933450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75" y="153963370"/>
          <a:ext cx="1186815" cy="916940"/>
        </a:xfrm>
        <a:prstGeom prst="rect">
          <a:avLst/>
        </a:prstGeom>
      </xdr:spPr>
    </xdr:pic>
    <xdr:clientData/>
  </xdr:twoCellAnchor>
  <xdr:twoCellAnchor>
    <xdr:from>
      <xdr:col>6</xdr:col>
      <xdr:colOff>185700</xdr:colOff>
      <xdr:row>103</xdr:row>
      <xdr:rowOff>42825</xdr:rowOff>
    </xdr:from>
    <xdr:to>
      <xdr:col>6</xdr:col>
      <xdr:colOff>1185975</xdr:colOff>
      <xdr:row>103</xdr:row>
      <xdr:rowOff>743018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60" y="85618955"/>
          <a:ext cx="1000125" cy="700405"/>
        </a:xfrm>
        <a:prstGeom prst="rect">
          <a:avLst/>
        </a:prstGeom>
      </xdr:spPr>
    </xdr:pic>
    <xdr:clientData/>
  </xdr:twoCellAnchor>
  <xdr:twoCellAnchor>
    <xdr:from>
      <xdr:col>6</xdr:col>
      <xdr:colOff>257100</xdr:colOff>
      <xdr:row>106</xdr:row>
      <xdr:rowOff>9450</xdr:rowOff>
    </xdr:from>
    <xdr:to>
      <xdr:col>6</xdr:col>
      <xdr:colOff>1257375</xdr:colOff>
      <xdr:row>106</xdr:row>
      <xdr:rowOff>769659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180" y="88318975"/>
          <a:ext cx="1000760" cy="760730"/>
        </a:xfrm>
        <a:prstGeom prst="rect">
          <a:avLst/>
        </a:prstGeom>
      </xdr:spPr>
    </xdr:pic>
    <xdr:clientData/>
  </xdr:twoCellAnchor>
  <xdr:twoCellAnchor>
    <xdr:from>
      <xdr:col>6</xdr:col>
      <xdr:colOff>140400</xdr:colOff>
      <xdr:row>108</xdr:row>
      <xdr:rowOff>140400</xdr:rowOff>
    </xdr:from>
    <xdr:to>
      <xdr:col>6</xdr:col>
      <xdr:colOff>1140675</xdr:colOff>
      <xdr:row>108</xdr:row>
      <xdr:rowOff>850595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975" y="90174445"/>
          <a:ext cx="1000125" cy="709930"/>
        </a:xfrm>
        <a:prstGeom prst="rect">
          <a:avLst/>
        </a:prstGeom>
      </xdr:spPr>
    </xdr:pic>
    <xdr:clientData/>
  </xdr:twoCellAnchor>
  <xdr:twoCellAnchor>
    <xdr:from>
      <xdr:col>6</xdr:col>
      <xdr:colOff>166575</xdr:colOff>
      <xdr:row>110</xdr:row>
      <xdr:rowOff>23700</xdr:rowOff>
    </xdr:from>
    <xdr:to>
      <xdr:col>6</xdr:col>
      <xdr:colOff>1166850</xdr:colOff>
      <xdr:row>110</xdr:row>
      <xdr:rowOff>823920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6010" y="92124530"/>
          <a:ext cx="1000125" cy="800100"/>
        </a:xfrm>
        <a:prstGeom prst="rect">
          <a:avLst/>
        </a:prstGeom>
      </xdr:spPr>
    </xdr:pic>
    <xdr:clientData/>
  </xdr:twoCellAnchor>
  <xdr:twoCellAnchor>
    <xdr:from>
      <xdr:col>6</xdr:col>
      <xdr:colOff>221325</xdr:colOff>
      <xdr:row>105</xdr:row>
      <xdr:rowOff>87975</xdr:rowOff>
    </xdr:from>
    <xdr:to>
      <xdr:col>6</xdr:col>
      <xdr:colOff>1221600</xdr:colOff>
      <xdr:row>105</xdr:row>
      <xdr:rowOff>908201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20" y="87464265"/>
          <a:ext cx="1000125" cy="820420"/>
        </a:xfrm>
        <a:prstGeom prst="rect">
          <a:avLst/>
        </a:prstGeom>
      </xdr:spPr>
    </xdr:pic>
    <xdr:clientData/>
  </xdr:twoCellAnchor>
  <xdr:twoCellAnchor>
    <xdr:from>
      <xdr:col>6</xdr:col>
      <xdr:colOff>180825</xdr:colOff>
      <xdr:row>107</xdr:row>
      <xdr:rowOff>47475</xdr:rowOff>
    </xdr:from>
    <xdr:to>
      <xdr:col>6</xdr:col>
      <xdr:colOff>1181100</xdr:colOff>
      <xdr:row>107</xdr:row>
      <xdr:rowOff>857698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980" y="89138125"/>
          <a:ext cx="1000760" cy="810260"/>
        </a:xfrm>
        <a:prstGeom prst="rect">
          <a:avLst/>
        </a:prstGeom>
      </xdr:spPr>
    </xdr:pic>
    <xdr:clientData/>
  </xdr:twoCellAnchor>
  <xdr:twoCellAnchor>
    <xdr:from>
      <xdr:col>6</xdr:col>
      <xdr:colOff>216525</xdr:colOff>
      <xdr:row>109</xdr:row>
      <xdr:rowOff>168900</xdr:rowOff>
    </xdr:from>
    <xdr:to>
      <xdr:col>6</xdr:col>
      <xdr:colOff>1216800</xdr:colOff>
      <xdr:row>109</xdr:row>
      <xdr:rowOff>919106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5540" y="91231085"/>
          <a:ext cx="1000760" cy="75057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123</xdr:row>
      <xdr:rowOff>88125</xdr:rowOff>
    </xdr:from>
    <xdr:to>
      <xdr:col>6</xdr:col>
      <xdr:colOff>1219350</xdr:colOff>
      <xdr:row>124</xdr:row>
      <xdr:rowOff>3476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715" y="101799390"/>
          <a:ext cx="1000125" cy="820420"/>
        </a:xfrm>
        <a:prstGeom prst="rect">
          <a:avLst/>
        </a:prstGeom>
      </xdr:spPr>
    </xdr:pic>
    <xdr:clientData/>
  </xdr:twoCellAnchor>
  <xdr:twoCellAnchor>
    <xdr:from>
      <xdr:col>6</xdr:col>
      <xdr:colOff>254775</xdr:colOff>
      <xdr:row>124</xdr:row>
      <xdr:rowOff>38100</xdr:rowOff>
    </xdr:from>
    <xdr:to>
      <xdr:col>6</xdr:col>
      <xdr:colOff>1255050</xdr:colOff>
      <xdr:row>124</xdr:row>
      <xdr:rowOff>858326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275" y="102654735"/>
          <a:ext cx="1000125" cy="819785"/>
        </a:xfrm>
        <a:prstGeom prst="rect">
          <a:avLst/>
        </a:prstGeom>
      </xdr:spPr>
    </xdr:pic>
    <xdr:clientData/>
  </xdr:twoCellAnchor>
  <xdr:twoCellAnchor>
    <xdr:from>
      <xdr:col>6</xdr:col>
      <xdr:colOff>83325</xdr:colOff>
      <xdr:row>98</xdr:row>
      <xdr:rowOff>121425</xdr:rowOff>
    </xdr:from>
    <xdr:to>
      <xdr:col>6</xdr:col>
      <xdr:colOff>1353325</xdr:colOff>
      <xdr:row>98</xdr:row>
      <xdr:rowOff>1277125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825" y="81620995"/>
          <a:ext cx="1205865" cy="1155700"/>
        </a:xfrm>
        <a:prstGeom prst="rect">
          <a:avLst/>
        </a:prstGeom>
      </xdr:spPr>
    </xdr:pic>
    <xdr:clientData/>
  </xdr:twoCellAnchor>
  <xdr:twoCellAnchor>
    <xdr:from>
      <xdr:col>6</xdr:col>
      <xdr:colOff>90450</xdr:colOff>
      <xdr:row>100</xdr:row>
      <xdr:rowOff>80925</xdr:rowOff>
    </xdr:from>
    <xdr:to>
      <xdr:col>6</xdr:col>
      <xdr:colOff>1360450</xdr:colOff>
      <xdr:row>100</xdr:row>
      <xdr:rowOff>728625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810" y="83771105"/>
          <a:ext cx="1198880" cy="647700"/>
        </a:xfrm>
        <a:prstGeom prst="rect">
          <a:avLst/>
        </a:prstGeom>
      </xdr:spPr>
    </xdr:pic>
    <xdr:clientData/>
  </xdr:twoCellAnchor>
  <xdr:twoCellAnchor>
    <xdr:from>
      <xdr:col>6</xdr:col>
      <xdr:colOff>69000</xdr:colOff>
      <xdr:row>99</xdr:row>
      <xdr:rowOff>88050</xdr:rowOff>
    </xdr:from>
    <xdr:to>
      <xdr:col>6</xdr:col>
      <xdr:colOff>1339000</xdr:colOff>
      <xdr:row>99</xdr:row>
      <xdr:rowOff>773850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20" y="82997040"/>
          <a:ext cx="1220470" cy="685800"/>
        </a:xfrm>
        <a:prstGeom prst="rect">
          <a:avLst/>
        </a:prstGeom>
      </xdr:spPr>
    </xdr:pic>
    <xdr:clientData/>
  </xdr:twoCellAnchor>
  <xdr:twoCellAnchor>
    <xdr:from>
      <xdr:col>6</xdr:col>
      <xdr:colOff>95175</xdr:colOff>
      <xdr:row>101</xdr:row>
      <xdr:rowOff>85650</xdr:rowOff>
    </xdr:from>
    <xdr:to>
      <xdr:col>6</xdr:col>
      <xdr:colOff>1365175</xdr:colOff>
      <xdr:row>101</xdr:row>
      <xdr:rowOff>720650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4255" y="84556600"/>
          <a:ext cx="1194435" cy="6350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149</xdr:row>
      <xdr:rowOff>47625</xdr:rowOff>
    </xdr:from>
    <xdr:to>
      <xdr:col>6</xdr:col>
      <xdr:colOff>1295400</xdr:colOff>
      <xdr:row>149</xdr:row>
      <xdr:rowOff>1042035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126000510"/>
          <a:ext cx="1136650" cy="994410"/>
        </a:xfrm>
        <a:prstGeom prst="rect">
          <a:avLst/>
        </a:prstGeom>
      </xdr:spPr>
    </xdr:pic>
    <xdr:clientData/>
  </xdr:twoCellAnchor>
  <xdr:twoCellAnchor>
    <xdr:from>
      <xdr:col>6</xdr:col>
      <xdr:colOff>74083</xdr:colOff>
      <xdr:row>150</xdr:row>
      <xdr:rowOff>74083</xdr:rowOff>
    </xdr:from>
    <xdr:to>
      <xdr:col>6</xdr:col>
      <xdr:colOff>1354666</xdr:colOff>
      <xdr:row>150</xdr:row>
      <xdr:rowOff>952500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5" t="15780" r="13786" b="18700"/>
        <a:stretch>
          <a:fillRect/>
        </a:stretch>
      </xdr:blipFill>
      <xdr:spPr>
        <a:xfrm>
          <a:off x="4813300" y="127083820"/>
          <a:ext cx="1215390" cy="878840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6</xdr:col>
      <xdr:colOff>42825</xdr:colOff>
      <xdr:row>151</xdr:row>
      <xdr:rowOff>52350</xdr:rowOff>
    </xdr:from>
    <xdr:to>
      <xdr:col>6</xdr:col>
      <xdr:colOff>1312825</xdr:colOff>
      <xdr:row>151</xdr:row>
      <xdr:rowOff>801650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185" y="128071880"/>
          <a:ext cx="1246505" cy="749300"/>
        </a:xfrm>
        <a:prstGeom prst="rect">
          <a:avLst/>
        </a:prstGeom>
      </xdr:spPr>
    </xdr:pic>
    <xdr:clientData/>
  </xdr:twoCellAnchor>
  <xdr:twoCellAnchor>
    <xdr:from>
      <xdr:col>6</xdr:col>
      <xdr:colOff>154725</xdr:colOff>
      <xdr:row>153</xdr:row>
      <xdr:rowOff>11850</xdr:rowOff>
    </xdr:from>
    <xdr:to>
      <xdr:col>6</xdr:col>
      <xdr:colOff>1285875</xdr:colOff>
      <xdr:row>153</xdr:row>
      <xdr:rowOff>871524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945" y="129698115"/>
          <a:ext cx="1131570" cy="859790"/>
        </a:xfrm>
        <a:prstGeom prst="rect">
          <a:avLst/>
        </a:prstGeom>
      </xdr:spPr>
    </xdr:pic>
    <xdr:clientData/>
  </xdr:twoCellAnchor>
  <xdr:twoCellAnchor>
    <xdr:from>
      <xdr:col>6</xdr:col>
      <xdr:colOff>66600</xdr:colOff>
      <xdr:row>154</xdr:row>
      <xdr:rowOff>104700</xdr:rowOff>
    </xdr:from>
    <xdr:to>
      <xdr:col>6</xdr:col>
      <xdr:colOff>1336600</xdr:colOff>
      <xdr:row>155</xdr:row>
      <xdr:rowOff>22150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680" y="130695700"/>
          <a:ext cx="1223010" cy="698500"/>
        </a:xfrm>
        <a:prstGeom prst="rect">
          <a:avLst/>
        </a:prstGeom>
      </xdr:spPr>
    </xdr:pic>
    <xdr:clientData/>
  </xdr:twoCellAnchor>
  <xdr:twoCellAnchor>
    <xdr:from>
      <xdr:col>6</xdr:col>
      <xdr:colOff>73725</xdr:colOff>
      <xdr:row>155</xdr:row>
      <xdr:rowOff>92775</xdr:rowOff>
    </xdr:from>
    <xdr:to>
      <xdr:col>6</xdr:col>
      <xdr:colOff>1343725</xdr:colOff>
      <xdr:row>155</xdr:row>
      <xdr:rowOff>829375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131465320"/>
          <a:ext cx="1215390" cy="736600"/>
        </a:xfrm>
        <a:prstGeom prst="rect">
          <a:avLst/>
        </a:prstGeom>
      </xdr:spPr>
    </xdr:pic>
    <xdr:clientData/>
  </xdr:twoCellAnchor>
  <xdr:twoCellAnchor>
    <xdr:from>
      <xdr:col>6</xdr:col>
      <xdr:colOff>118950</xdr:colOff>
      <xdr:row>152</xdr:row>
      <xdr:rowOff>109425</xdr:rowOff>
    </xdr:from>
    <xdr:to>
      <xdr:col>6</xdr:col>
      <xdr:colOff>1388950</xdr:colOff>
      <xdr:row>152</xdr:row>
      <xdr:rowOff>769825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8385" y="129014855"/>
          <a:ext cx="1170305" cy="660400"/>
        </a:xfrm>
        <a:prstGeom prst="rect">
          <a:avLst/>
        </a:prstGeom>
      </xdr:spPr>
    </xdr:pic>
    <xdr:clientData/>
  </xdr:twoCellAnchor>
  <xdr:twoCellAnchor>
    <xdr:from>
      <xdr:col>6</xdr:col>
      <xdr:colOff>68925</xdr:colOff>
      <xdr:row>156</xdr:row>
      <xdr:rowOff>59400</xdr:rowOff>
    </xdr:from>
    <xdr:to>
      <xdr:col>6</xdr:col>
      <xdr:colOff>1338925</xdr:colOff>
      <xdr:row>156</xdr:row>
      <xdr:rowOff>732500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20" y="132288915"/>
          <a:ext cx="1220470" cy="6731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157</xdr:row>
      <xdr:rowOff>66675</xdr:rowOff>
    </xdr:from>
    <xdr:to>
      <xdr:col>6</xdr:col>
      <xdr:colOff>1245450</xdr:colOff>
      <xdr:row>158</xdr:row>
      <xdr:rowOff>1179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990" y="133077585"/>
          <a:ext cx="1111885" cy="715010"/>
        </a:xfrm>
        <a:prstGeom prst="rect">
          <a:avLst/>
        </a:prstGeom>
      </xdr:spPr>
    </xdr:pic>
    <xdr:clientData/>
  </xdr:twoCellAnchor>
  <xdr:twoCellAnchor>
    <xdr:from>
      <xdr:col>6</xdr:col>
      <xdr:colOff>121425</xdr:colOff>
      <xdr:row>158</xdr:row>
      <xdr:rowOff>73800</xdr:rowOff>
    </xdr:from>
    <xdr:to>
      <xdr:col>6</xdr:col>
      <xdr:colOff>1233525</xdr:colOff>
      <xdr:row>158</xdr:row>
      <xdr:rowOff>863391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925" y="133865620"/>
          <a:ext cx="1111885" cy="789305"/>
        </a:xfrm>
        <a:prstGeom prst="rect">
          <a:avLst/>
        </a:prstGeom>
      </xdr:spPr>
    </xdr:pic>
    <xdr:clientData/>
  </xdr:twoCellAnchor>
  <xdr:twoCellAnchor>
    <xdr:from>
      <xdr:col>6</xdr:col>
      <xdr:colOff>147600</xdr:colOff>
      <xdr:row>159</xdr:row>
      <xdr:rowOff>42825</xdr:rowOff>
    </xdr:from>
    <xdr:to>
      <xdr:col>6</xdr:col>
      <xdr:colOff>1259700</xdr:colOff>
      <xdr:row>159</xdr:row>
      <xdr:rowOff>865779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960" y="134787005"/>
          <a:ext cx="1111885" cy="822960"/>
        </a:xfrm>
        <a:prstGeom prst="rect">
          <a:avLst/>
        </a:prstGeom>
      </xdr:spPr>
    </xdr:pic>
    <xdr:clientData/>
  </xdr:twoCellAnchor>
  <xdr:twoCellAnchor>
    <xdr:from>
      <xdr:col>6</xdr:col>
      <xdr:colOff>192825</xdr:colOff>
      <xdr:row>160</xdr:row>
      <xdr:rowOff>11850</xdr:rowOff>
    </xdr:from>
    <xdr:to>
      <xdr:col>6</xdr:col>
      <xdr:colOff>1304925</xdr:colOff>
      <xdr:row>160</xdr:row>
      <xdr:rowOff>1023861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045" y="135708390"/>
          <a:ext cx="1096645" cy="1012190"/>
        </a:xfrm>
        <a:prstGeom prst="rect">
          <a:avLst/>
        </a:prstGeom>
      </xdr:spPr>
    </xdr:pic>
    <xdr:clientData/>
  </xdr:twoCellAnchor>
  <xdr:twoCellAnchor>
    <xdr:from>
      <xdr:col>6</xdr:col>
      <xdr:colOff>180976</xdr:colOff>
      <xdr:row>163</xdr:row>
      <xdr:rowOff>208660</xdr:rowOff>
    </xdr:from>
    <xdr:to>
      <xdr:col>6</xdr:col>
      <xdr:colOff>1114426</xdr:colOff>
      <xdr:row>163</xdr:row>
      <xdr:rowOff>787399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615" y="137753090"/>
          <a:ext cx="933450" cy="578485"/>
        </a:xfrm>
        <a:prstGeom prst="rect">
          <a:avLst/>
        </a:prstGeom>
      </xdr:spPr>
    </xdr:pic>
    <xdr:clientData/>
  </xdr:twoCellAnchor>
  <xdr:twoCellAnchor>
    <xdr:from>
      <xdr:col>6</xdr:col>
      <xdr:colOff>64200</xdr:colOff>
      <xdr:row>168</xdr:row>
      <xdr:rowOff>38100</xdr:rowOff>
    </xdr:from>
    <xdr:to>
      <xdr:col>6</xdr:col>
      <xdr:colOff>1334200</xdr:colOff>
      <xdr:row>168</xdr:row>
      <xdr:rowOff>809625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85" b="17456"/>
        <a:stretch>
          <a:fillRect/>
        </a:stretch>
      </xdr:blipFill>
      <xdr:spPr>
        <a:xfrm>
          <a:off x="4803775" y="142078710"/>
          <a:ext cx="1224915" cy="771525"/>
        </a:xfrm>
        <a:prstGeom prst="rect">
          <a:avLst/>
        </a:prstGeom>
      </xdr:spPr>
    </xdr:pic>
    <xdr:clientData/>
  </xdr:twoCellAnchor>
  <xdr:twoCellAnchor>
    <xdr:from>
      <xdr:col>6</xdr:col>
      <xdr:colOff>90375</xdr:colOff>
      <xdr:row>172</xdr:row>
      <xdr:rowOff>47624</xdr:rowOff>
    </xdr:from>
    <xdr:to>
      <xdr:col>6</xdr:col>
      <xdr:colOff>1360375</xdr:colOff>
      <xdr:row>172</xdr:row>
      <xdr:rowOff>752475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77" b="20212"/>
        <a:stretch>
          <a:fillRect/>
        </a:stretch>
      </xdr:blipFill>
      <xdr:spPr>
        <a:xfrm>
          <a:off x="4829810" y="146097625"/>
          <a:ext cx="1198880" cy="705485"/>
        </a:xfrm>
        <a:prstGeom prst="rect">
          <a:avLst/>
        </a:prstGeom>
      </xdr:spPr>
    </xdr:pic>
    <xdr:clientData/>
  </xdr:twoCellAnchor>
  <xdr:twoCellAnchor>
    <xdr:from>
      <xdr:col>6</xdr:col>
      <xdr:colOff>97500</xdr:colOff>
      <xdr:row>173</xdr:row>
      <xdr:rowOff>85724</xdr:rowOff>
    </xdr:from>
    <xdr:to>
      <xdr:col>6</xdr:col>
      <xdr:colOff>1367500</xdr:colOff>
      <xdr:row>174</xdr:row>
      <xdr:rowOff>0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38" b="14145"/>
        <a:stretch>
          <a:fillRect/>
        </a:stretch>
      </xdr:blipFill>
      <xdr:spPr>
        <a:xfrm>
          <a:off x="4836795" y="146916775"/>
          <a:ext cx="1191895" cy="895985"/>
        </a:xfrm>
        <a:prstGeom prst="rect">
          <a:avLst/>
        </a:prstGeom>
      </xdr:spPr>
    </xdr:pic>
    <xdr:clientData/>
  </xdr:twoCellAnchor>
  <xdr:twoCellAnchor>
    <xdr:from>
      <xdr:col>6</xdr:col>
      <xdr:colOff>13215</xdr:colOff>
      <xdr:row>171</xdr:row>
      <xdr:rowOff>190500</xdr:rowOff>
    </xdr:from>
    <xdr:to>
      <xdr:col>6</xdr:col>
      <xdr:colOff>1422401</xdr:colOff>
      <xdr:row>171</xdr:row>
      <xdr:rowOff>1104900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6" t="22071" r="1268" b="20576"/>
        <a:stretch>
          <a:fillRect/>
        </a:stretch>
      </xdr:blipFill>
      <xdr:spPr>
        <a:xfrm>
          <a:off x="4752340" y="144888585"/>
          <a:ext cx="1276350" cy="914400"/>
        </a:xfrm>
        <a:prstGeom prst="rect">
          <a:avLst/>
        </a:prstGeom>
      </xdr:spPr>
    </xdr:pic>
    <xdr:clientData/>
  </xdr:twoCellAnchor>
  <xdr:twoCellAnchor>
    <xdr:from>
      <xdr:col>6</xdr:col>
      <xdr:colOff>71250</xdr:colOff>
      <xdr:row>178</xdr:row>
      <xdr:rowOff>47625</xdr:rowOff>
    </xdr:from>
    <xdr:to>
      <xdr:col>6</xdr:col>
      <xdr:colOff>1341250</xdr:colOff>
      <xdr:row>178</xdr:row>
      <xdr:rowOff>1000125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7" b="14323"/>
        <a:stretch>
          <a:fillRect/>
        </a:stretch>
      </xdr:blipFill>
      <xdr:spPr>
        <a:xfrm>
          <a:off x="4810760" y="151632285"/>
          <a:ext cx="1217930" cy="9525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177</xdr:row>
      <xdr:rowOff>9525</xdr:rowOff>
    </xdr:from>
    <xdr:to>
      <xdr:col>6</xdr:col>
      <xdr:colOff>1327150</xdr:colOff>
      <xdr:row>177</xdr:row>
      <xdr:rowOff>952501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71" b="13235"/>
        <a:stretch>
          <a:fillRect/>
        </a:stretch>
      </xdr:blipFill>
      <xdr:spPr>
        <a:xfrm>
          <a:off x="4796790" y="150575010"/>
          <a:ext cx="1231900" cy="942975"/>
        </a:xfrm>
        <a:prstGeom prst="rect">
          <a:avLst/>
        </a:prstGeom>
      </xdr:spPr>
    </xdr:pic>
    <xdr:clientData/>
  </xdr:twoCellAnchor>
  <xdr:twoCellAnchor>
    <xdr:from>
      <xdr:col>6</xdr:col>
      <xdr:colOff>59550</xdr:colOff>
      <xdr:row>174</xdr:row>
      <xdr:rowOff>28574</xdr:rowOff>
    </xdr:from>
    <xdr:to>
      <xdr:col>6</xdr:col>
      <xdr:colOff>1329550</xdr:colOff>
      <xdr:row>174</xdr:row>
      <xdr:rowOff>847725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2" b="18382"/>
        <a:stretch>
          <a:fillRect/>
        </a:stretch>
      </xdr:blipFill>
      <xdr:spPr>
        <a:xfrm>
          <a:off x="4798695" y="147840700"/>
          <a:ext cx="1229995" cy="8197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175</xdr:row>
      <xdr:rowOff>35700</xdr:rowOff>
    </xdr:from>
    <xdr:to>
      <xdr:col>6</xdr:col>
      <xdr:colOff>1336675</xdr:colOff>
      <xdr:row>175</xdr:row>
      <xdr:rowOff>823100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148753195"/>
          <a:ext cx="1222375" cy="787400"/>
        </a:xfrm>
        <a:prstGeom prst="rect">
          <a:avLst/>
        </a:prstGeom>
      </xdr:spPr>
    </xdr:pic>
    <xdr:clientData/>
  </xdr:twoCellAnchor>
  <xdr:twoCellAnchor>
    <xdr:from>
      <xdr:col>6</xdr:col>
      <xdr:colOff>83890</xdr:colOff>
      <xdr:row>176</xdr:row>
      <xdr:rowOff>61875</xdr:rowOff>
    </xdr:from>
    <xdr:to>
      <xdr:col>6</xdr:col>
      <xdr:colOff>1386416</xdr:colOff>
      <xdr:row>176</xdr:row>
      <xdr:rowOff>928055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460" y="149665055"/>
          <a:ext cx="1205230" cy="86614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165</xdr:row>
      <xdr:rowOff>103759</xdr:rowOff>
    </xdr:from>
    <xdr:to>
      <xdr:col>6</xdr:col>
      <xdr:colOff>1304925</xdr:colOff>
      <xdr:row>165</xdr:row>
      <xdr:rowOff>841375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139391390"/>
          <a:ext cx="1136650" cy="73787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166</xdr:row>
      <xdr:rowOff>183261</xdr:rowOff>
    </xdr:from>
    <xdr:to>
      <xdr:col>6</xdr:col>
      <xdr:colOff>1190625</xdr:colOff>
      <xdr:row>166</xdr:row>
      <xdr:rowOff>895350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47" b="16911"/>
        <a:stretch>
          <a:fillRect/>
        </a:stretch>
      </xdr:blipFill>
      <xdr:spPr>
        <a:xfrm>
          <a:off x="4863465" y="140375640"/>
          <a:ext cx="1066800" cy="7124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170</xdr:row>
      <xdr:rowOff>66674</xdr:rowOff>
    </xdr:from>
    <xdr:to>
      <xdr:col>6</xdr:col>
      <xdr:colOff>1346200</xdr:colOff>
      <xdr:row>170</xdr:row>
      <xdr:rowOff>885825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3" b="16912"/>
        <a:stretch>
          <a:fillRect/>
        </a:stretch>
      </xdr:blipFill>
      <xdr:spPr>
        <a:xfrm>
          <a:off x="4815840" y="143840200"/>
          <a:ext cx="1212850" cy="819785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185</xdr:row>
      <xdr:rowOff>9525</xdr:rowOff>
    </xdr:from>
    <xdr:to>
      <xdr:col>6</xdr:col>
      <xdr:colOff>1228800</xdr:colOff>
      <xdr:row>185</xdr:row>
      <xdr:rowOff>879220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615" y="157242510"/>
          <a:ext cx="1047750" cy="869315"/>
        </a:xfrm>
        <a:prstGeom prst="rect">
          <a:avLst/>
        </a:prstGeom>
      </xdr:spPr>
    </xdr:pic>
    <xdr:clientData/>
  </xdr:twoCellAnchor>
  <xdr:twoCellAnchor>
    <xdr:from>
      <xdr:col>6</xdr:col>
      <xdr:colOff>199965</xdr:colOff>
      <xdr:row>192</xdr:row>
      <xdr:rowOff>16650</xdr:rowOff>
    </xdr:from>
    <xdr:to>
      <xdr:col>6</xdr:col>
      <xdr:colOff>1190624</xdr:colOff>
      <xdr:row>192</xdr:row>
      <xdr:rowOff>962025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42"/>
        <a:stretch>
          <a:fillRect/>
        </a:stretch>
      </xdr:blipFill>
      <xdr:spPr>
        <a:xfrm>
          <a:off x="4939030" y="163945570"/>
          <a:ext cx="990600" cy="945515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193</xdr:row>
      <xdr:rowOff>38100</xdr:rowOff>
    </xdr:from>
    <xdr:to>
      <xdr:col>6</xdr:col>
      <xdr:colOff>1200150</xdr:colOff>
      <xdr:row>193</xdr:row>
      <xdr:rowOff>1046431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9665" y="165033960"/>
          <a:ext cx="1000125" cy="100774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184</xdr:row>
      <xdr:rowOff>47625</xdr:rowOff>
    </xdr:from>
    <xdr:to>
      <xdr:col>6</xdr:col>
      <xdr:colOff>1200225</xdr:colOff>
      <xdr:row>184</xdr:row>
      <xdr:rowOff>917320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156347160"/>
          <a:ext cx="1047750" cy="869315"/>
        </a:xfrm>
        <a:prstGeom prst="rect">
          <a:avLst/>
        </a:prstGeom>
      </xdr:spPr>
    </xdr:pic>
    <xdr:clientData/>
  </xdr:twoCellAnchor>
  <xdr:twoCellAnchor>
    <xdr:from>
      <xdr:col>6</xdr:col>
      <xdr:colOff>188100</xdr:colOff>
      <xdr:row>183</xdr:row>
      <xdr:rowOff>57150</xdr:rowOff>
    </xdr:from>
    <xdr:to>
      <xdr:col>6</xdr:col>
      <xdr:colOff>1235925</xdr:colOff>
      <xdr:row>183</xdr:row>
      <xdr:rowOff>1043526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7"/>
        <a:stretch>
          <a:fillRect/>
        </a:stretch>
      </xdr:blipFill>
      <xdr:spPr>
        <a:xfrm>
          <a:off x="4927600" y="155308935"/>
          <a:ext cx="1047750" cy="986155"/>
        </a:xfrm>
        <a:prstGeom prst="rect">
          <a:avLst/>
        </a:prstGeom>
      </xdr:spPr>
    </xdr:pic>
    <xdr:clientData/>
  </xdr:twoCellAnchor>
  <xdr:twoCellAnchor>
    <xdr:from>
      <xdr:col>6</xdr:col>
      <xdr:colOff>166196</xdr:colOff>
      <xdr:row>191</xdr:row>
      <xdr:rowOff>28575</xdr:rowOff>
    </xdr:from>
    <xdr:to>
      <xdr:col>6</xdr:col>
      <xdr:colOff>1142999</xdr:colOff>
      <xdr:row>191</xdr:row>
      <xdr:rowOff>776087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43" b="14332"/>
        <a:stretch>
          <a:fillRect/>
        </a:stretch>
      </xdr:blipFill>
      <xdr:spPr>
        <a:xfrm>
          <a:off x="4905375" y="163176585"/>
          <a:ext cx="976630" cy="74739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187</xdr:row>
      <xdr:rowOff>19050</xdr:rowOff>
    </xdr:from>
    <xdr:to>
      <xdr:col>6</xdr:col>
      <xdr:colOff>1355725</xdr:colOff>
      <xdr:row>187</xdr:row>
      <xdr:rowOff>1028700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35" b="8824"/>
        <a:stretch>
          <a:fillRect/>
        </a:stretch>
      </xdr:blipFill>
      <xdr:spPr>
        <a:xfrm>
          <a:off x="4825365" y="159233235"/>
          <a:ext cx="1203325" cy="1009650"/>
        </a:xfrm>
        <a:prstGeom prst="rect">
          <a:avLst/>
        </a:prstGeom>
      </xdr:spPr>
    </xdr:pic>
    <xdr:clientData/>
  </xdr:twoCellAnchor>
  <xdr:twoCellAnchor>
    <xdr:from>
      <xdr:col>6</xdr:col>
      <xdr:colOff>54750</xdr:colOff>
      <xdr:row>189</xdr:row>
      <xdr:rowOff>47625</xdr:rowOff>
    </xdr:from>
    <xdr:to>
      <xdr:col>6</xdr:col>
      <xdr:colOff>1324750</xdr:colOff>
      <xdr:row>190</xdr:row>
      <xdr:rowOff>0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0" t="10480" r="750" b="7903"/>
        <a:stretch>
          <a:fillRect/>
        </a:stretch>
      </xdr:blipFill>
      <xdr:spPr>
        <a:xfrm>
          <a:off x="4794250" y="161100135"/>
          <a:ext cx="1234440" cy="1057275"/>
        </a:xfrm>
        <a:prstGeom prst="rect">
          <a:avLst/>
        </a:prstGeom>
      </xdr:spPr>
    </xdr:pic>
    <xdr:clientData/>
  </xdr:twoCellAnchor>
  <xdr:twoCellAnchor>
    <xdr:from>
      <xdr:col>6</xdr:col>
      <xdr:colOff>99975</xdr:colOff>
      <xdr:row>188</xdr:row>
      <xdr:rowOff>28574</xdr:rowOff>
    </xdr:from>
    <xdr:to>
      <xdr:col>6</xdr:col>
      <xdr:colOff>1369975</xdr:colOff>
      <xdr:row>188</xdr:row>
      <xdr:rowOff>771525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64" b="19482"/>
        <a:stretch>
          <a:fillRect/>
        </a:stretch>
      </xdr:blipFill>
      <xdr:spPr>
        <a:xfrm>
          <a:off x="4839335" y="160299400"/>
          <a:ext cx="1189355" cy="743585"/>
        </a:xfrm>
        <a:prstGeom prst="rect">
          <a:avLst/>
        </a:prstGeom>
      </xdr:spPr>
    </xdr:pic>
    <xdr:clientData/>
  </xdr:twoCellAnchor>
  <xdr:twoCellAnchor>
    <xdr:from>
      <xdr:col>6</xdr:col>
      <xdr:colOff>97575</xdr:colOff>
      <xdr:row>190</xdr:row>
      <xdr:rowOff>66675</xdr:rowOff>
    </xdr:from>
    <xdr:to>
      <xdr:col>6</xdr:col>
      <xdr:colOff>1367575</xdr:colOff>
      <xdr:row>190</xdr:row>
      <xdr:rowOff>933451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8" b="15620"/>
        <a:stretch>
          <a:fillRect/>
        </a:stretch>
      </xdr:blipFill>
      <xdr:spPr>
        <a:xfrm>
          <a:off x="4836795" y="162224085"/>
          <a:ext cx="1191895" cy="866775"/>
        </a:xfrm>
        <a:prstGeom prst="rect">
          <a:avLst/>
        </a:prstGeom>
      </xdr:spPr>
    </xdr:pic>
    <xdr:clientData/>
  </xdr:twoCellAnchor>
  <xdr:twoCellAnchor>
    <xdr:from>
      <xdr:col>6</xdr:col>
      <xdr:colOff>361949</xdr:colOff>
      <xdr:row>201</xdr:row>
      <xdr:rowOff>76199</xdr:rowOff>
    </xdr:from>
    <xdr:to>
      <xdr:col>6</xdr:col>
      <xdr:colOff>1247774</xdr:colOff>
      <xdr:row>201</xdr:row>
      <xdr:rowOff>1024032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55" y="172030390"/>
          <a:ext cx="885825" cy="948055"/>
        </a:xfrm>
        <a:prstGeom prst="rect">
          <a:avLst/>
        </a:prstGeom>
      </xdr:spPr>
    </xdr:pic>
    <xdr:clientData/>
  </xdr:twoCellAnchor>
  <xdr:twoCellAnchor>
    <xdr:from>
      <xdr:col>6</xdr:col>
      <xdr:colOff>407175</xdr:colOff>
      <xdr:row>202</xdr:row>
      <xdr:rowOff>57150</xdr:rowOff>
    </xdr:from>
    <xdr:to>
      <xdr:col>6</xdr:col>
      <xdr:colOff>923925</xdr:colOff>
      <xdr:row>202</xdr:row>
      <xdr:rowOff>754762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173107350"/>
          <a:ext cx="516890" cy="69723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203</xdr:row>
      <xdr:rowOff>74083</xdr:rowOff>
    </xdr:from>
    <xdr:to>
      <xdr:col>6</xdr:col>
      <xdr:colOff>1195917</xdr:colOff>
      <xdr:row>203</xdr:row>
      <xdr:rowOff>857250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05" t="9647" r="13272" b="5136"/>
        <a:stretch>
          <a:fillRect/>
        </a:stretch>
      </xdr:blipFill>
      <xdr:spPr>
        <a:xfrm>
          <a:off x="4930140" y="173904910"/>
          <a:ext cx="1005205" cy="783590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6</xdr:col>
      <xdr:colOff>359833</xdr:colOff>
      <xdr:row>204</xdr:row>
      <xdr:rowOff>37042</xdr:rowOff>
    </xdr:from>
    <xdr:to>
      <xdr:col>6</xdr:col>
      <xdr:colOff>1072273</xdr:colOff>
      <xdr:row>204</xdr:row>
      <xdr:rowOff>1010708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82" t="1" r="20244" b="379"/>
        <a:stretch>
          <a:fillRect/>
        </a:stretch>
      </xdr:blipFill>
      <xdr:spPr>
        <a:xfrm>
          <a:off x="5099050" y="174793910"/>
          <a:ext cx="712470" cy="973455"/>
        </a:xfrm>
        <a:prstGeom prst="rect">
          <a:avLst/>
        </a:prstGeom>
      </xdr:spPr>
    </xdr:pic>
    <xdr:clientData/>
  </xdr:twoCellAnchor>
  <xdr:twoCellAnchor>
    <xdr:from>
      <xdr:col>6</xdr:col>
      <xdr:colOff>380925</xdr:colOff>
      <xdr:row>196</xdr:row>
      <xdr:rowOff>66600</xdr:rowOff>
    </xdr:from>
    <xdr:to>
      <xdr:col>6</xdr:col>
      <xdr:colOff>1169175</xdr:colOff>
      <xdr:row>196</xdr:row>
      <xdr:rowOff>862733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005" y="167262175"/>
          <a:ext cx="788670" cy="796290"/>
        </a:xfrm>
        <a:prstGeom prst="rect">
          <a:avLst/>
        </a:prstGeom>
      </xdr:spPr>
    </xdr:pic>
    <xdr:clientData/>
  </xdr:twoCellAnchor>
  <xdr:twoCellAnchor>
    <xdr:from>
      <xdr:col>6</xdr:col>
      <xdr:colOff>491765</xdr:colOff>
      <xdr:row>197</xdr:row>
      <xdr:rowOff>48681</xdr:rowOff>
    </xdr:from>
    <xdr:to>
      <xdr:col>6</xdr:col>
      <xdr:colOff>1091754</xdr:colOff>
      <xdr:row>197</xdr:row>
      <xdr:rowOff>846665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130" y="168149270"/>
          <a:ext cx="600075" cy="798195"/>
        </a:xfrm>
        <a:prstGeom prst="rect">
          <a:avLst/>
        </a:prstGeom>
      </xdr:spPr>
    </xdr:pic>
    <xdr:clientData/>
  </xdr:twoCellAnchor>
  <xdr:twoCellAnchor>
    <xdr:from>
      <xdr:col>6</xdr:col>
      <xdr:colOff>243418</xdr:colOff>
      <xdr:row>198</xdr:row>
      <xdr:rowOff>31750</xdr:rowOff>
    </xdr:from>
    <xdr:to>
      <xdr:col>6</xdr:col>
      <xdr:colOff>1280584</xdr:colOff>
      <xdr:row>198</xdr:row>
      <xdr:rowOff>923934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7" t="12232" r="13560" b="1084"/>
        <a:stretch>
          <a:fillRect/>
        </a:stretch>
      </xdr:blipFill>
      <xdr:spPr>
        <a:xfrm>
          <a:off x="4982845" y="169001440"/>
          <a:ext cx="1036955" cy="892175"/>
        </a:xfrm>
        <a:prstGeom prst="rect">
          <a:avLst/>
        </a:prstGeom>
      </xdr:spPr>
    </xdr:pic>
    <xdr:clientData/>
  </xdr:twoCellAnchor>
  <xdr:twoCellAnchor>
    <xdr:from>
      <xdr:col>6</xdr:col>
      <xdr:colOff>253999</xdr:colOff>
      <xdr:row>199</xdr:row>
      <xdr:rowOff>52917</xdr:rowOff>
    </xdr:from>
    <xdr:to>
      <xdr:col>6</xdr:col>
      <xdr:colOff>1280582</xdr:colOff>
      <xdr:row>199</xdr:row>
      <xdr:rowOff>878417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83" t="6275" r="16491" b="7718"/>
        <a:stretch>
          <a:fillRect/>
        </a:stretch>
      </xdr:blipFill>
      <xdr:spPr>
        <a:xfrm>
          <a:off x="4993005" y="169986325"/>
          <a:ext cx="1026795" cy="825500"/>
        </a:xfrm>
        <a:prstGeom prst="rect">
          <a:avLst/>
        </a:prstGeom>
      </xdr:spPr>
    </xdr:pic>
    <xdr:clientData/>
  </xdr:twoCellAnchor>
  <xdr:twoCellAnchor>
    <xdr:from>
      <xdr:col>6</xdr:col>
      <xdr:colOff>137582</xdr:colOff>
      <xdr:row>200</xdr:row>
      <xdr:rowOff>52916</xdr:rowOff>
    </xdr:from>
    <xdr:to>
      <xdr:col>6</xdr:col>
      <xdr:colOff>1344082</xdr:colOff>
      <xdr:row>200</xdr:row>
      <xdr:rowOff>1078802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9509" r="20105" b="1872"/>
        <a:stretch>
          <a:fillRect/>
        </a:stretch>
      </xdr:blipFill>
      <xdr:spPr>
        <a:xfrm>
          <a:off x="4876800" y="170893105"/>
          <a:ext cx="1151890" cy="1025525"/>
        </a:xfrm>
        <a:prstGeom prst="rect">
          <a:avLst/>
        </a:prstGeom>
      </xdr:spPr>
    </xdr:pic>
    <xdr:clientData/>
  </xdr:twoCellAnchor>
  <xdr:twoCellAnchor>
    <xdr:from>
      <xdr:col>6</xdr:col>
      <xdr:colOff>116415</xdr:colOff>
      <xdr:row>205</xdr:row>
      <xdr:rowOff>68878</xdr:rowOff>
    </xdr:from>
    <xdr:to>
      <xdr:col>6</xdr:col>
      <xdr:colOff>1344083</xdr:colOff>
      <xdr:row>205</xdr:row>
      <xdr:rowOff>1047750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t="7218" r="18501" b="6420"/>
        <a:stretch>
          <a:fillRect/>
        </a:stretch>
      </xdr:blipFill>
      <xdr:spPr>
        <a:xfrm>
          <a:off x="4855845" y="175940085"/>
          <a:ext cx="1172845" cy="97917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210</xdr:row>
      <xdr:rowOff>47625</xdr:rowOff>
    </xdr:from>
    <xdr:to>
      <xdr:col>6</xdr:col>
      <xdr:colOff>1238325</xdr:colOff>
      <xdr:row>210</xdr:row>
      <xdr:rowOff>961329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665" y="180281580"/>
          <a:ext cx="1038225" cy="913130"/>
        </a:xfrm>
        <a:prstGeom prst="rect">
          <a:avLst/>
        </a:prstGeom>
      </xdr:spPr>
    </xdr:pic>
    <xdr:clientData/>
  </xdr:twoCellAnchor>
  <xdr:twoCellAnchor>
    <xdr:from>
      <xdr:col>6</xdr:col>
      <xdr:colOff>115075</xdr:colOff>
      <xdr:row>211</xdr:row>
      <xdr:rowOff>25116</xdr:rowOff>
    </xdr:from>
    <xdr:to>
      <xdr:col>6</xdr:col>
      <xdr:colOff>1153375</xdr:colOff>
      <xdr:row>211</xdr:row>
      <xdr:rowOff>990735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4575" y="181268370"/>
          <a:ext cx="1038225" cy="965835"/>
        </a:xfrm>
        <a:prstGeom prst="rect">
          <a:avLst/>
        </a:prstGeom>
      </xdr:spPr>
    </xdr:pic>
    <xdr:clientData/>
  </xdr:twoCellAnchor>
  <xdr:twoCellAnchor>
    <xdr:from>
      <xdr:col>6</xdr:col>
      <xdr:colOff>147600</xdr:colOff>
      <xdr:row>212</xdr:row>
      <xdr:rowOff>80925</xdr:rowOff>
    </xdr:from>
    <xdr:to>
      <xdr:col>6</xdr:col>
      <xdr:colOff>1185900</xdr:colOff>
      <xdr:row>212</xdr:row>
      <xdr:rowOff>1150374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960" y="182391050"/>
          <a:ext cx="1038225" cy="1069340"/>
        </a:xfrm>
        <a:prstGeom prst="rect">
          <a:avLst/>
        </a:prstGeom>
      </xdr:spPr>
    </xdr:pic>
    <xdr:clientData/>
  </xdr:twoCellAnchor>
  <xdr:twoCellAnchor>
    <xdr:from>
      <xdr:col>6</xdr:col>
      <xdr:colOff>164250</xdr:colOff>
      <xdr:row>208</xdr:row>
      <xdr:rowOff>2325</xdr:rowOff>
    </xdr:from>
    <xdr:to>
      <xdr:col>6</xdr:col>
      <xdr:colOff>1202550</xdr:colOff>
      <xdr:row>208</xdr:row>
      <xdr:rowOff>853731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470" y="178197510"/>
          <a:ext cx="1038225" cy="851535"/>
        </a:xfrm>
        <a:prstGeom prst="rect">
          <a:avLst/>
        </a:prstGeom>
      </xdr:spPr>
    </xdr:pic>
    <xdr:clientData/>
  </xdr:twoCellAnchor>
  <xdr:twoCellAnchor>
    <xdr:from>
      <xdr:col>6</xdr:col>
      <xdr:colOff>161850</xdr:colOff>
      <xdr:row>213</xdr:row>
      <xdr:rowOff>28500</xdr:rowOff>
    </xdr:from>
    <xdr:to>
      <xdr:col>6</xdr:col>
      <xdr:colOff>1200150</xdr:colOff>
      <xdr:row>213</xdr:row>
      <xdr:rowOff>1087566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930" y="183548020"/>
          <a:ext cx="1038860" cy="1059180"/>
        </a:xfrm>
        <a:prstGeom prst="rect">
          <a:avLst/>
        </a:prstGeom>
      </xdr:spPr>
    </xdr:pic>
    <xdr:clientData/>
  </xdr:twoCellAnchor>
  <xdr:twoCellAnchor>
    <xdr:from>
      <xdr:col>6</xdr:col>
      <xdr:colOff>188025</xdr:colOff>
      <xdr:row>209</xdr:row>
      <xdr:rowOff>35625</xdr:rowOff>
    </xdr:from>
    <xdr:to>
      <xdr:col>6</xdr:col>
      <xdr:colOff>1226325</xdr:colOff>
      <xdr:row>209</xdr:row>
      <xdr:rowOff>1094691</xdr:rowOff>
    </xdr:to>
    <xdr:pic>
      <xdr:nvPicPr>
        <xdr:cNvPr id="1047" name="Pictur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600" y="179136040"/>
          <a:ext cx="1038225" cy="1058545"/>
        </a:xfrm>
        <a:prstGeom prst="rect">
          <a:avLst/>
        </a:prstGeom>
      </xdr:spPr>
    </xdr:pic>
    <xdr:clientData/>
  </xdr:twoCellAnchor>
  <xdr:twoCellAnchor>
    <xdr:from>
      <xdr:col>6</xdr:col>
      <xdr:colOff>31502</xdr:colOff>
      <xdr:row>167</xdr:row>
      <xdr:rowOff>105832</xdr:rowOff>
    </xdr:from>
    <xdr:to>
      <xdr:col>6</xdr:col>
      <xdr:colOff>1460499</xdr:colOff>
      <xdr:row>167</xdr:row>
      <xdr:rowOff>888999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51" r="8449" b="7699"/>
        <a:stretch>
          <a:fillRect/>
        </a:stretch>
      </xdr:blipFill>
      <xdr:spPr>
        <a:xfrm>
          <a:off x="4770755" y="141241145"/>
          <a:ext cx="1257935" cy="78295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164</xdr:row>
      <xdr:rowOff>88018</xdr:rowOff>
    </xdr:from>
    <xdr:to>
      <xdr:col>6</xdr:col>
      <xdr:colOff>1460500</xdr:colOff>
      <xdr:row>164</xdr:row>
      <xdr:rowOff>828676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17" b="10317"/>
        <a:stretch>
          <a:fillRect/>
        </a:stretch>
      </xdr:blipFill>
      <xdr:spPr>
        <a:xfrm>
          <a:off x="4796790" y="138499215"/>
          <a:ext cx="1231900" cy="741045"/>
        </a:xfrm>
        <a:prstGeom prst="rect">
          <a:avLst/>
        </a:prstGeom>
      </xdr:spPr>
    </xdr:pic>
    <xdr:clientData/>
  </xdr:twoCellAnchor>
  <xdr:twoCellAnchor>
    <xdr:from>
      <xdr:col>6</xdr:col>
      <xdr:colOff>105833</xdr:colOff>
      <xdr:row>169</xdr:row>
      <xdr:rowOff>49068</xdr:rowOff>
    </xdr:from>
    <xdr:to>
      <xdr:col>6</xdr:col>
      <xdr:colOff>1375833</xdr:colOff>
      <xdr:row>169</xdr:row>
      <xdr:rowOff>857250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97" t="16266" r="16105" b="11201"/>
        <a:stretch>
          <a:fillRect/>
        </a:stretch>
      </xdr:blipFill>
      <xdr:spPr>
        <a:xfrm>
          <a:off x="4845050" y="142937230"/>
          <a:ext cx="1183640" cy="808355"/>
        </a:xfrm>
        <a:prstGeom prst="rect">
          <a:avLst/>
        </a:prstGeom>
      </xdr:spPr>
    </xdr:pic>
    <xdr:clientData/>
  </xdr:twoCellAnchor>
  <xdr:twoCellAnchor>
    <xdr:from>
      <xdr:col>1</xdr:col>
      <xdr:colOff>169840</xdr:colOff>
      <xdr:row>8</xdr:row>
      <xdr:rowOff>64742</xdr:rowOff>
    </xdr:from>
    <xdr:to>
      <xdr:col>1</xdr:col>
      <xdr:colOff>552173</xdr:colOff>
      <xdr:row>10</xdr:row>
      <xdr:rowOff>130465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295275" y="2110105"/>
          <a:ext cx="382270" cy="178816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20</xdr:row>
      <xdr:rowOff>161925</xdr:rowOff>
    </xdr:from>
    <xdr:to>
      <xdr:col>1</xdr:col>
      <xdr:colOff>666670</xdr:colOff>
      <xdr:row>23</xdr:row>
      <xdr:rowOff>66394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54305" y="11702415"/>
          <a:ext cx="637540" cy="224726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39</xdr:row>
      <xdr:rowOff>114300</xdr:rowOff>
    </xdr:from>
    <xdr:to>
      <xdr:col>1</xdr:col>
      <xdr:colOff>685720</xdr:colOff>
      <xdr:row>41</xdr:row>
      <xdr:rowOff>675994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73355" y="28544520"/>
          <a:ext cx="637540" cy="237109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48</xdr:row>
      <xdr:rowOff>249933</xdr:rowOff>
    </xdr:from>
    <xdr:to>
      <xdr:col>1</xdr:col>
      <xdr:colOff>571440</xdr:colOff>
      <xdr:row>50</xdr:row>
      <xdr:rowOff>716387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220980" y="35985450"/>
          <a:ext cx="475615" cy="2171700"/>
        </a:xfrm>
        <a:prstGeom prst="rect">
          <a:avLst/>
        </a:prstGeom>
      </xdr:spPr>
    </xdr:pic>
    <xdr:clientData/>
  </xdr:twoCellAnchor>
  <xdr:twoCellAnchor>
    <xdr:from>
      <xdr:col>1</xdr:col>
      <xdr:colOff>200024</xdr:colOff>
      <xdr:row>61</xdr:row>
      <xdr:rowOff>26054</xdr:rowOff>
    </xdr:from>
    <xdr:to>
      <xdr:col>1</xdr:col>
      <xdr:colOff>597748</xdr:colOff>
      <xdr:row>61</xdr:row>
      <xdr:rowOff>1658943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325120" y="47915830"/>
          <a:ext cx="398145" cy="1632585"/>
        </a:xfrm>
        <a:prstGeom prst="rect">
          <a:avLst/>
        </a:prstGeom>
      </xdr:spPr>
    </xdr:pic>
    <xdr:clientData/>
  </xdr:twoCellAnchor>
  <xdr:twoCellAnchor>
    <xdr:from>
      <xdr:col>1</xdr:col>
      <xdr:colOff>180977</xdr:colOff>
      <xdr:row>60</xdr:row>
      <xdr:rowOff>21818</xdr:rowOff>
    </xdr:from>
    <xdr:to>
      <xdr:col>1</xdr:col>
      <xdr:colOff>584728</xdr:colOff>
      <xdr:row>60</xdr:row>
      <xdr:rowOff>1598083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306705" y="46292135"/>
          <a:ext cx="403225" cy="1576070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58</xdr:row>
      <xdr:rowOff>161925</xdr:rowOff>
    </xdr:from>
    <xdr:to>
      <xdr:col>1</xdr:col>
      <xdr:colOff>508001</xdr:colOff>
      <xdr:row>59</xdr:row>
      <xdr:rowOff>414517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11480" y="44489370"/>
          <a:ext cx="222250" cy="1156970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201</xdr:row>
      <xdr:rowOff>257175</xdr:rowOff>
    </xdr:from>
    <xdr:to>
      <xdr:col>1</xdr:col>
      <xdr:colOff>504825</xdr:colOff>
      <xdr:row>203</xdr:row>
      <xdr:rowOff>638175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11480" y="172212000"/>
          <a:ext cx="219075" cy="22574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196</xdr:row>
      <xdr:rowOff>152400</xdr:rowOff>
    </xdr:from>
    <xdr:to>
      <xdr:col>1</xdr:col>
      <xdr:colOff>580975</xdr:colOff>
      <xdr:row>198</xdr:row>
      <xdr:rowOff>466725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306705" y="167348535"/>
          <a:ext cx="399415" cy="2087880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6</xdr:col>
      <xdr:colOff>161924</xdr:colOff>
      <xdr:row>186</xdr:row>
      <xdr:rowOff>115443</xdr:rowOff>
    </xdr:from>
    <xdr:to>
      <xdr:col>6</xdr:col>
      <xdr:colOff>1219199</xdr:colOff>
      <xdr:row>186</xdr:row>
      <xdr:rowOff>1003555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8" b="9559"/>
        <a:stretch>
          <a:fillRect/>
        </a:stretch>
      </xdr:blipFill>
      <xdr:spPr>
        <a:xfrm>
          <a:off x="4900930" y="158262320"/>
          <a:ext cx="1057275" cy="888365"/>
        </a:xfrm>
        <a:prstGeom prst="rect">
          <a:avLst/>
        </a:prstGeom>
      </xdr:spPr>
    </xdr:pic>
    <xdr:clientData/>
  </xdr:twoCellAnchor>
  <xdr:twoCellAnchor>
    <xdr:from>
      <xdr:col>1</xdr:col>
      <xdr:colOff>116619</xdr:colOff>
      <xdr:row>43</xdr:row>
      <xdr:rowOff>423396</xdr:rowOff>
    </xdr:from>
    <xdr:to>
      <xdr:col>1</xdr:col>
      <xdr:colOff>621381</xdr:colOff>
      <xdr:row>45</xdr:row>
      <xdr:rowOff>859197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241935" y="32005905"/>
          <a:ext cx="504825" cy="227457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45</xdr:row>
      <xdr:rowOff>19049</xdr:rowOff>
    </xdr:from>
    <xdr:to>
      <xdr:col>6</xdr:col>
      <xdr:colOff>1228725</xdr:colOff>
      <xdr:row>45</xdr:row>
      <xdr:rowOff>960310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47" b="5147"/>
        <a:stretch>
          <a:fillRect/>
        </a:stretch>
      </xdr:blipFill>
      <xdr:spPr>
        <a:xfrm>
          <a:off x="4939665" y="33439735"/>
          <a:ext cx="1028700" cy="941705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36</xdr:row>
      <xdr:rowOff>71246</xdr:rowOff>
    </xdr:from>
    <xdr:to>
      <xdr:col>6</xdr:col>
      <xdr:colOff>1249371</xdr:colOff>
      <xdr:row>36</xdr:row>
      <xdr:rowOff>1061727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465" y="25939115"/>
          <a:ext cx="1125220" cy="990600"/>
        </a:xfrm>
        <a:prstGeom prst="rect">
          <a:avLst/>
        </a:prstGeom>
      </xdr:spPr>
    </xdr:pic>
    <xdr:clientData/>
  </xdr:twoCellAnchor>
  <xdr:twoCellAnchor>
    <xdr:from>
      <xdr:col>6</xdr:col>
      <xdr:colOff>190502</xdr:colOff>
      <xdr:row>24</xdr:row>
      <xdr:rowOff>42348</xdr:rowOff>
    </xdr:from>
    <xdr:to>
      <xdr:col>6</xdr:col>
      <xdr:colOff>1035888</xdr:colOff>
      <xdr:row>24</xdr:row>
      <xdr:rowOff>752473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140" y="14706600"/>
          <a:ext cx="845185" cy="70993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35</xdr:row>
      <xdr:rowOff>50800</xdr:rowOff>
    </xdr:from>
    <xdr:to>
      <xdr:col>6</xdr:col>
      <xdr:colOff>1374320</xdr:colOff>
      <xdr:row>35</xdr:row>
      <xdr:rowOff>1092200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355" y="24745315"/>
          <a:ext cx="1156335" cy="1041400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8</xdr:row>
      <xdr:rowOff>39750</xdr:rowOff>
    </xdr:from>
    <xdr:to>
      <xdr:col>6</xdr:col>
      <xdr:colOff>1009650</xdr:colOff>
      <xdr:row>8</xdr:row>
      <xdr:rowOff>767841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215" y="2085340"/>
          <a:ext cx="600075" cy="728345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13</xdr:row>
      <xdr:rowOff>32873</xdr:rowOff>
    </xdr:from>
    <xdr:to>
      <xdr:col>6</xdr:col>
      <xdr:colOff>1152525</xdr:colOff>
      <xdr:row>13</xdr:row>
      <xdr:rowOff>751820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615" y="6368415"/>
          <a:ext cx="971550" cy="718820"/>
        </a:xfrm>
        <a:prstGeom prst="rect">
          <a:avLst/>
        </a:prstGeom>
      </xdr:spPr>
    </xdr:pic>
    <xdr:clientData/>
  </xdr:twoCellAnchor>
  <xdr:twoCellAnchor>
    <xdr:from>
      <xdr:col>6</xdr:col>
      <xdr:colOff>242921</xdr:colOff>
      <xdr:row>17</xdr:row>
      <xdr:rowOff>84116</xdr:rowOff>
    </xdr:from>
    <xdr:to>
      <xdr:col>6</xdr:col>
      <xdr:colOff>1237241</xdr:colOff>
      <xdr:row>17</xdr:row>
      <xdr:rowOff>754740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210" y="9707880"/>
          <a:ext cx="994410" cy="670560"/>
        </a:xfrm>
        <a:prstGeom prst="rect">
          <a:avLst/>
        </a:prstGeom>
      </xdr:spPr>
    </xdr:pic>
    <xdr:clientData/>
  </xdr:twoCellAnchor>
  <xdr:twoCellAnchor>
    <xdr:from>
      <xdr:col>6</xdr:col>
      <xdr:colOff>286670</xdr:colOff>
      <xdr:row>10</xdr:row>
      <xdr:rowOff>14549</xdr:rowOff>
    </xdr:from>
    <xdr:to>
      <xdr:col>6</xdr:col>
      <xdr:colOff>1112171</xdr:colOff>
      <xdr:row>10</xdr:row>
      <xdr:rowOff>829779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0" t="16182" r="25850" b="19533"/>
        <a:stretch>
          <a:fillRect/>
        </a:stretch>
      </xdr:blipFill>
      <xdr:spPr>
        <a:xfrm>
          <a:off x="5026025" y="3782060"/>
          <a:ext cx="825500" cy="815340"/>
        </a:xfrm>
        <a:prstGeom prst="rect">
          <a:avLst/>
        </a:prstGeom>
      </xdr:spPr>
    </xdr:pic>
    <xdr:clientData/>
  </xdr:twoCellAnchor>
  <xdr:twoCellAnchor>
    <xdr:from>
      <xdr:col>6</xdr:col>
      <xdr:colOff>311979</xdr:colOff>
      <xdr:row>14</xdr:row>
      <xdr:rowOff>52917</xdr:rowOff>
    </xdr:from>
    <xdr:to>
      <xdr:col>6</xdr:col>
      <xdr:colOff>1073318</xdr:colOff>
      <xdr:row>14</xdr:row>
      <xdr:rowOff>769471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88" t="14584" r="26389" b="18750"/>
        <a:stretch>
          <a:fillRect/>
        </a:stretch>
      </xdr:blipFill>
      <xdr:spPr>
        <a:xfrm>
          <a:off x="5051425" y="7169785"/>
          <a:ext cx="761365" cy="716280"/>
        </a:xfrm>
        <a:prstGeom prst="rect">
          <a:avLst/>
        </a:prstGeom>
      </xdr:spPr>
    </xdr:pic>
    <xdr:clientData/>
  </xdr:twoCellAnchor>
  <xdr:twoCellAnchor>
    <xdr:from>
      <xdr:col>6</xdr:col>
      <xdr:colOff>116418</xdr:colOff>
      <xdr:row>16</xdr:row>
      <xdr:rowOff>42336</xdr:rowOff>
    </xdr:from>
    <xdr:to>
      <xdr:col>6</xdr:col>
      <xdr:colOff>1314140</xdr:colOff>
      <xdr:row>16</xdr:row>
      <xdr:rowOff>890198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6" t="6250" r="13888" b="8334"/>
        <a:stretch>
          <a:fillRect/>
        </a:stretch>
      </xdr:blipFill>
      <xdr:spPr>
        <a:xfrm>
          <a:off x="4855845" y="8721090"/>
          <a:ext cx="1172845" cy="847725"/>
        </a:xfrm>
        <a:prstGeom prst="rect">
          <a:avLst/>
        </a:prstGeom>
      </xdr:spPr>
    </xdr:pic>
    <xdr:clientData/>
  </xdr:twoCellAnchor>
  <xdr:twoCellAnchor>
    <xdr:from>
      <xdr:col>6</xdr:col>
      <xdr:colOff>165192</xdr:colOff>
      <xdr:row>12</xdr:row>
      <xdr:rowOff>55678</xdr:rowOff>
    </xdr:from>
    <xdr:to>
      <xdr:col>6</xdr:col>
      <xdr:colOff>1234109</xdr:colOff>
      <xdr:row>12</xdr:row>
      <xdr:rowOff>871791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3" t="12500" r="15278" b="7292"/>
        <a:stretch>
          <a:fillRect/>
        </a:stretch>
      </xdr:blipFill>
      <xdr:spPr>
        <a:xfrm>
          <a:off x="4904740" y="5469255"/>
          <a:ext cx="1068705" cy="815975"/>
        </a:xfrm>
        <a:prstGeom prst="rect">
          <a:avLst/>
        </a:prstGeom>
      </xdr:spPr>
    </xdr:pic>
    <xdr:clientData/>
  </xdr:twoCellAnchor>
  <xdr:twoCellAnchor>
    <xdr:from>
      <xdr:col>6</xdr:col>
      <xdr:colOff>160129</xdr:colOff>
      <xdr:row>9</xdr:row>
      <xdr:rowOff>79144</xdr:rowOff>
    </xdr:from>
    <xdr:to>
      <xdr:col>6</xdr:col>
      <xdr:colOff>1218464</xdr:colOff>
      <xdr:row>9</xdr:row>
      <xdr:rowOff>919709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5" t="1042" r="12500" b="3125"/>
        <a:stretch>
          <a:fillRect/>
        </a:stretch>
      </xdr:blipFill>
      <xdr:spPr>
        <a:xfrm>
          <a:off x="4899660" y="2905760"/>
          <a:ext cx="1057910" cy="840740"/>
        </a:xfrm>
        <a:prstGeom prst="rect">
          <a:avLst/>
        </a:prstGeom>
      </xdr:spPr>
    </xdr:pic>
    <xdr:clientData/>
  </xdr:twoCellAnchor>
  <xdr:twoCellAnchor>
    <xdr:from>
      <xdr:col>6</xdr:col>
      <xdr:colOff>153612</xdr:colOff>
      <xdr:row>40</xdr:row>
      <xdr:rowOff>127000</xdr:rowOff>
    </xdr:from>
    <xdr:to>
      <xdr:col>6</xdr:col>
      <xdr:colOff>1099605</xdr:colOff>
      <xdr:row>40</xdr:row>
      <xdr:rowOff>939800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56" t="6397" r="18383" b="4923"/>
        <a:stretch>
          <a:fillRect/>
        </a:stretch>
      </xdr:blipFill>
      <xdr:spPr>
        <a:xfrm>
          <a:off x="4892675" y="29338270"/>
          <a:ext cx="946150" cy="812800"/>
        </a:xfrm>
        <a:prstGeom prst="rect">
          <a:avLst/>
        </a:prstGeom>
      </xdr:spPr>
    </xdr:pic>
    <xdr:clientData/>
  </xdr:twoCellAnchor>
  <xdr:twoCellAnchor>
    <xdr:from>
      <xdr:col>6</xdr:col>
      <xdr:colOff>83325</xdr:colOff>
      <xdr:row>98</xdr:row>
      <xdr:rowOff>121425</xdr:rowOff>
    </xdr:from>
    <xdr:to>
      <xdr:col>6</xdr:col>
      <xdr:colOff>1353325</xdr:colOff>
      <xdr:row>98</xdr:row>
      <xdr:rowOff>1277125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825" y="81620995"/>
          <a:ext cx="1205865" cy="1155700"/>
        </a:xfrm>
        <a:prstGeom prst="rect">
          <a:avLst/>
        </a:prstGeom>
      </xdr:spPr>
    </xdr:pic>
    <xdr:clientData/>
  </xdr:twoCellAnchor>
  <xdr:twoCellAnchor>
    <xdr:from>
      <xdr:col>6</xdr:col>
      <xdr:colOff>23284</xdr:colOff>
      <xdr:row>73</xdr:row>
      <xdr:rowOff>129117</xdr:rowOff>
    </xdr:from>
    <xdr:to>
      <xdr:col>6</xdr:col>
      <xdr:colOff>1401233</xdr:colOff>
      <xdr:row>73</xdr:row>
      <xdr:rowOff>850900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59041030"/>
          <a:ext cx="1266190" cy="721995"/>
        </a:xfrm>
        <a:prstGeom prst="rect">
          <a:avLst/>
        </a:prstGeom>
      </xdr:spPr>
    </xdr:pic>
    <xdr:clientData/>
  </xdr:twoCellAnchor>
  <xdr:twoCellAnchor editAs="oneCell">
    <xdr:from>
      <xdr:col>6</xdr:col>
      <xdr:colOff>50801</xdr:colOff>
      <xdr:row>73</xdr:row>
      <xdr:rowOff>1574801</xdr:rowOff>
    </xdr:from>
    <xdr:to>
      <xdr:col>7</xdr:col>
      <xdr:colOff>50299</xdr:colOff>
      <xdr:row>73</xdr:row>
      <xdr:rowOff>2159000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3002" t="10366" r="3566" b="5161"/>
        <a:stretch>
          <a:fillRect/>
        </a:stretch>
      </xdr:blipFill>
      <xdr:spPr>
        <a:xfrm>
          <a:off x="4790440" y="60486925"/>
          <a:ext cx="1288415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72</xdr:row>
      <xdr:rowOff>1079501</xdr:rowOff>
    </xdr:from>
    <xdr:to>
      <xdr:col>7</xdr:col>
      <xdr:colOff>62998</xdr:colOff>
      <xdr:row>72</xdr:row>
      <xdr:rowOff>1384301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3002" t="10367" r="3566" b="45560"/>
        <a:stretch>
          <a:fillRect/>
        </a:stretch>
      </xdr:blipFill>
      <xdr:spPr>
        <a:xfrm>
          <a:off x="4803140" y="58437145"/>
          <a:ext cx="1288415" cy="3048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72</xdr:row>
      <xdr:rowOff>177800</xdr:rowOff>
    </xdr:from>
    <xdr:to>
      <xdr:col>6</xdr:col>
      <xdr:colOff>1416049</xdr:colOff>
      <xdr:row>72</xdr:row>
      <xdr:rowOff>899583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57535445"/>
          <a:ext cx="1250950" cy="72136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63</xdr:row>
      <xdr:rowOff>0</xdr:rowOff>
    </xdr:from>
    <xdr:to>
      <xdr:col>1</xdr:col>
      <xdr:colOff>791633</xdr:colOff>
      <xdr:row>64</xdr:row>
      <xdr:rowOff>740833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10841" r="12074"/>
        <a:stretch>
          <a:fillRect/>
        </a:stretch>
      </xdr:blipFill>
      <xdr:spPr>
        <a:xfrm>
          <a:off x="240030" y="49909095"/>
          <a:ext cx="676910" cy="15690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163</xdr:row>
      <xdr:rowOff>656168</xdr:rowOff>
    </xdr:from>
    <xdr:to>
      <xdr:col>1</xdr:col>
      <xdr:colOff>886239</xdr:colOff>
      <xdr:row>164</xdr:row>
      <xdr:rowOff>698501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b="13131"/>
        <a:stretch>
          <a:fillRect/>
        </a:stretch>
      </xdr:blipFill>
      <xdr:spPr>
        <a:xfrm>
          <a:off x="220980" y="138200765"/>
          <a:ext cx="790575" cy="9093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166</xdr:row>
      <xdr:rowOff>603250</xdr:rowOff>
    </xdr:from>
    <xdr:to>
      <xdr:col>1</xdr:col>
      <xdr:colOff>926100</xdr:colOff>
      <xdr:row>167</xdr:row>
      <xdr:rowOff>656168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b="16814"/>
        <a:stretch>
          <a:fillRect/>
        </a:stretch>
      </xdr:blipFill>
      <xdr:spPr>
        <a:xfrm>
          <a:off x="220980" y="140796010"/>
          <a:ext cx="830580" cy="99568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169</xdr:row>
      <xdr:rowOff>603250</xdr:rowOff>
    </xdr:from>
    <xdr:to>
      <xdr:col>1</xdr:col>
      <xdr:colOff>952500</xdr:colOff>
      <xdr:row>170</xdr:row>
      <xdr:rowOff>790349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b="10743"/>
        <a:stretch>
          <a:fillRect/>
        </a:stretch>
      </xdr:blipFill>
      <xdr:spPr>
        <a:xfrm>
          <a:off x="189230" y="143491585"/>
          <a:ext cx="889000" cy="107251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171</xdr:row>
      <xdr:rowOff>243418</xdr:rowOff>
    </xdr:from>
    <xdr:to>
      <xdr:col>1</xdr:col>
      <xdr:colOff>963718</xdr:colOff>
      <xdr:row>172</xdr:row>
      <xdr:rowOff>2642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b="10853"/>
        <a:stretch>
          <a:fillRect/>
        </a:stretch>
      </xdr:blipFill>
      <xdr:spPr>
        <a:xfrm>
          <a:off x="178435" y="144941290"/>
          <a:ext cx="910590" cy="11118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173</xdr:row>
      <xdr:rowOff>50800</xdr:rowOff>
    </xdr:from>
    <xdr:to>
      <xdr:col>1</xdr:col>
      <xdr:colOff>886239</xdr:colOff>
      <xdr:row>174</xdr:row>
      <xdr:rowOff>2673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b="13131"/>
        <a:stretch>
          <a:fillRect/>
        </a:stretch>
      </xdr:blipFill>
      <xdr:spPr>
        <a:xfrm>
          <a:off x="220980" y="146882485"/>
          <a:ext cx="790575" cy="93281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73</xdr:row>
      <xdr:rowOff>850901</xdr:rowOff>
    </xdr:from>
    <xdr:to>
      <xdr:col>7</xdr:col>
      <xdr:colOff>61384</xdr:colOff>
      <xdr:row>73</xdr:row>
      <xdr:rowOff>1545831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" t="18955" r="5015" b="9016"/>
        <a:stretch>
          <a:fillRect/>
        </a:stretch>
      </xdr:blipFill>
      <xdr:spPr>
        <a:xfrm>
          <a:off x="4777740" y="59763025"/>
          <a:ext cx="1311910" cy="694690"/>
        </a:xfrm>
        <a:prstGeom prst="rect">
          <a:avLst/>
        </a:prstGeom>
      </xdr:spPr>
    </xdr:pic>
    <xdr:clientData/>
  </xdr:twoCellAnchor>
  <xdr:twoCellAnchor editAs="oneCell">
    <xdr:from>
      <xdr:col>6</xdr:col>
      <xdr:colOff>52916</xdr:colOff>
      <xdr:row>77</xdr:row>
      <xdr:rowOff>10583</xdr:rowOff>
    </xdr:from>
    <xdr:to>
      <xdr:col>6</xdr:col>
      <xdr:colOff>1206499</xdr:colOff>
      <xdr:row>77</xdr:row>
      <xdr:rowOff>779638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345" y="63724790"/>
          <a:ext cx="1153160" cy="768985"/>
        </a:xfrm>
        <a:prstGeom prst="rect">
          <a:avLst/>
        </a:prstGeom>
      </xdr:spPr>
    </xdr:pic>
    <xdr:clientData/>
  </xdr:twoCellAnchor>
  <xdr:twoCellAnchor editAs="oneCell">
    <xdr:from>
      <xdr:col>6</xdr:col>
      <xdr:colOff>74083</xdr:colOff>
      <xdr:row>78</xdr:row>
      <xdr:rowOff>31750</xdr:rowOff>
    </xdr:from>
    <xdr:to>
      <xdr:col>6</xdr:col>
      <xdr:colOff>1238249</xdr:colOff>
      <xdr:row>78</xdr:row>
      <xdr:rowOff>807861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64584580"/>
          <a:ext cx="1163955" cy="775970"/>
        </a:xfrm>
        <a:prstGeom prst="rect">
          <a:avLst/>
        </a:prstGeom>
      </xdr:spPr>
    </xdr:pic>
    <xdr:clientData/>
  </xdr:twoCellAnchor>
  <xdr:twoCellAnchor>
    <xdr:from>
      <xdr:col>6</xdr:col>
      <xdr:colOff>10584</xdr:colOff>
      <xdr:row>80</xdr:row>
      <xdr:rowOff>21168</xdr:rowOff>
    </xdr:from>
    <xdr:to>
      <xdr:col>6</xdr:col>
      <xdr:colOff>1312334</xdr:colOff>
      <xdr:row>81</xdr:row>
      <xdr:rowOff>849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66433065"/>
          <a:ext cx="1278890" cy="817880"/>
        </a:xfrm>
        <a:prstGeom prst="rect">
          <a:avLst/>
        </a:prstGeom>
      </xdr:spPr>
    </xdr:pic>
    <xdr:clientData/>
  </xdr:twoCellAnchor>
  <xdr:twoCellAnchor editAs="oneCell">
    <xdr:from>
      <xdr:col>6</xdr:col>
      <xdr:colOff>30849</xdr:colOff>
      <xdr:row>79</xdr:row>
      <xdr:rowOff>52916</xdr:rowOff>
    </xdr:from>
    <xdr:to>
      <xdr:col>6</xdr:col>
      <xdr:colOff>1280582</xdr:colOff>
      <xdr:row>79</xdr:row>
      <xdr:rowOff>836083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65443735"/>
          <a:ext cx="1249680" cy="782955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</xdr:colOff>
      <xdr:row>81</xdr:row>
      <xdr:rowOff>31750</xdr:rowOff>
    </xdr:from>
    <xdr:to>
      <xdr:col>6</xdr:col>
      <xdr:colOff>1227666</xdr:colOff>
      <xdr:row>81</xdr:row>
      <xdr:rowOff>774560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67282060"/>
          <a:ext cx="1185545" cy="742315"/>
        </a:xfrm>
        <a:prstGeom prst="rect">
          <a:avLst/>
        </a:prstGeom>
      </xdr:spPr>
    </xdr:pic>
    <xdr:clientData/>
  </xdr:twoCellAnchor>
  <xdr:twoCellAnchor editAs="oneCell">
    <xdr:from>
      <xdr:col>6</xdr:col>
      <xdr:colOff>21167</xdr:colOff>
      <xdr:row>82</xdr:row>
      <xdr:rowOff>31750</xdr:rowOff>
    </xdr:from>
    <xdr:to>
      <xdr:col>6</xdr:col>
      <xdr:colOff>1195917</xdr:colOff>
      <xdr:row>82</xdr:row>
      <xdr:rowOff>767928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95" y="68120260"/>
          <a:ext cx="1174750" cy="735965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83</xdr:row>
      <xdr:rowOff>74083</xdr:rowOff>
    </xdr:from>
    <xdr:to>
      <xdr:col>6</xdr:col>
      <xdr:colOff>1259416</xdr:colOff>
      <xdr:row>83</xdr:row>
      <xdr:rowOff>823525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2505" y="69000370"/>
          <a:ext cx="1196340" cy="74930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84</xdr:row>
      <xdr:rowOff>42333</xdr:rowOff>
    </xdr:from>
    <xdr:to>
      <xdr:col>6</xdr:col>
      <xdr:colOff>1248833</xdr:colOff>
      <xdr:row>84</xdr:row>
      <xdr:rowOff>785143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140" y="69806820"/>
          <a:ext cx="1184910" cy="742950"/>
        </a:xfrm>
        <a:prstGeom prst="rect">
          <a:avLst/>
        </a:prstGeom>
      </xdr:spPr>
    </xdr:pic>
    <xdr:clientData/>
  </xdr:twoCellAnchor>
  <xdr:twoCellAnchor editAs="oneCell">
    <xdr:from>
      <xdr:col>6</xdr:col>
      <xdr:colOff>32877</xdr:colOff>
      <xdr:row>85</xdr:row>
      <xdr:rowOff>21167</xdr:rowOff>
    </xdr:from>
    <xdr:to>
      <xdr:col>6</xdr:col>
      <xdr:colOff>1248832</xdr:colOff>
      <xdr:row>85</xdr:row>
      <xdr:rowOff>783167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70624065"/>
          <a:ext cx="121602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86</xdr:row>
      <xdr:rowOff>38944</xdr:rowOff>
    </xdr:from>
    <xdr:to>
      <xdr:col>7</xdr:col>
      <xdr:colOff>0</xdr:colOff>
      <xdr:row>86</xdr:row>
      <xdr:rowOff>814915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140" y="71480045"/>
          <a:ext cx="1225550" cy="775970"/>
        </a:xfrm>
        <a:prstGeom prst="rect">
          <a:avLst/>
        </a:prstGeom>
      </xdr:spPr>
    </xdr:pic>
    <xdr:clientData/>
  </xdr:twoCellAnchor>
  <xdr:twoCellAnchor editAs="oneCell">
    <xdr:from>
      <xdr:col>6</xdr:col>
      <xdr:colOff>74083</xdr:colOff>
      <xdr:row>87</xdr:row>
      <xdr:rowOff>31751</xdr:rowOff>
    </xdr:from>
    <xdr:to>
      <xdr:col>6</xdr:col>
      <xdr:colOff>1249733</xdr:colOff>
      <xdr:row>87</xdr:row>
      <xdr:rowOff>768493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72311260"/>
          <a:ext cx="1176020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52916</xdr:colOff>
      <xdr:row>88</xdr:row>
      <xdr:rowOff>63500</xdr:rowOff>
    </xdr:from>
    <xdr:to>
      <xdr:col>6</xdr:col>
      <xdr:colOff>1259416</xdr:colOff>
      <xdr:row>88</xdr:row>
      <xdr:rowOff>819574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345" y="73181210"/>
          <a:ext cx="1206500" cy="755650"/>
        </a:xfrm>
        <a:prstGeom prst="rect">
          <a:avLst/>
        </a:prstGeom>
      </xdr:spPr>
    </xdr:pic>
    <xdr:clientData/>
  </xdr:twoCellAnchor>
  <xdr:twoCellAnchor editAs="oneCell">
    <xdr:from>
      <xdr:col>6</xdr:col>
      <xdr:colOff>21167</xdr:colOff>
      <xdr:row>89</xdr:row>
      <xdr:rowOff>74084</xdr:rowOff>
    </xdr:from>
    <xdr:to>
      <xdr:col>6</xdr:col>
      <xdr:colOff>1203346</xdr:colOff>
      <xdr:row>89</xdr:row>
      <xdr:rowOff>814917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95" y="74029570"/>
          <a:ext cx="1182370" cy="741045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105833</xdr:colOff>
      <xdr:row>90</xdr:row>
      <xdr:rowOff>52917</xdr:rowOff>
    </xdr:from>
    <xdr:to>
      <xdr:col>6</xdr:col>
      <xdr:colOff>1259416</xdr:colOff>
      <xdr:row>90</xdr:row>
      <xdr:rowOff>775830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4846815"/>
          <a:ext cx="1153795" cy="72263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91</xdr:row>
      <xdr:rowOff>74083</xdr:rowOff>
    </xdr:from>
    <xdr:to>
      <xdr:col>6</xdr:col>
      <xdr:colOff>1260541</xdr:colOff>
      <xdr:row>91</xdr:row>
      <xdr:rowOff>804333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4890" y="75705970"/>
          <a:ext cx="1165225" cy="730250"/>
        </a:xfrm>
        <a:prstGeom prst="rect">
          <a:avLst/>
        </a:prstGeom>
      </xdr:spPr>
    </xdr:pic>
    <xdr:clientData/>
  </xdr:twoCellAnchor>
  <xdr:twoCellAnchor editAs="oneCell">
    <xdr:from>
      <xdr:col>6</xdr:col>
      <xdr:colOff>21167</xdr:colOff>
      <xdr:row>92</xdr:row>
      <xdr:rowOff>52917</xdr:rowOff>
    </xdr:from>
    <xdr:to>
      <xdr:col>6</xdr:col>
      <xdr:colOff>1238250</xdr:colOff>
      <xdr:row>92</xdr:row>
      <xdr:rowOff>815623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95" y="76523215"/>
          <a:ext cx="1217295" cy="762635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105833</xdr:colOff>
      <xdr:row>93</xdr:row>
      <xdr:rowOff>52917</xdr:rowOff>
    </xdr:from>
    <xdr:to>
      <xdr:col>6</xdr:col>
      <xdr:colOff>1271124</xdr:colOff>
      <xdr:row>93</xdr:row>
      <xdr:rowOff>783167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7361415"/>
          <a:ext cx="1165225" cy="73025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10584</xdr:colOff>
      <xdr:row>94</xdr:row>
      <xdr:rowOff>42333</xdr:rowOff>
    </xdr:from>
    <xdr:to>
      <xdr:col>6</xdr:col>
      <xdr:colOff>1260317</xdr:colOff>
      <xdr:row>94</xdr:row>
      <xdr:rowOff>825500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78188820"/>
          <a:ext cx="1249680" cy="783590"/>
        </a:xfrm>
        <a:prstGeom prst="rect">
          <a:avLst/>
        </a:prstGeom>
      </xdr:spPr>
    </xdr:pic>
    <xdr:clientData/>
  </xdr:twoCellAnchor>
  <xdr:twoCellAnchor editAs="oneCell">
    <xdr:from>
      <xdr:col>6</xdr:col>
      <xdr:colOff>84667</xdr:colOff>
      <xdr:row>95</xdr:row>
      <xdr:rowOff>31750</xdr:rowOff>
    </xdr:from>
    <xdr:to>
      <xdr:col>7</xdr:col>
      <xdr:colOff>0</xdr:colOff>
      <xdr:row>95</xdr:row>
      <xdr:rowOff>793750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095" y="79016860"/>
          <a:ext cx="120459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96</xdr:row>
      <xdr:rowOff>52918</xdr:rowOff>
    </xdr:from>
    <xdr:to>
      <xdr:col>6</xdr:col>
      <xdr:colOff>1248833</xdr:colOff>
      <xdr:row>96</xdr:row>
      <xdr:rowOff>828890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79876015"/>
          <a:ext cx="1238250" cy="775970"/>
        </a:xfrm>
        <a:prstGeom prst="rect">
          <a:avLst/>
        </a:prstGeom>
      </xdr:spPr>
    </xdr:pic>
    <xdr:clientData/>
  </xdr:twoCellAnchor>
  <xdr:twoCellAnchor editAs="oneCell">
    <xdr:from>
      <xdr:col>6</xdr:col>
      <xdr:colOff>43460</xdr:colOff>
      <xdr:row>97</xdr:row>
      <xdr:rowOff>21168</xdr:rowOff>
    </xdr:from>
    <xdr:to>
      <xdr:col>6</xdr:col>
      <xdr:colOff>1259416</xdr:colOff>
      <xdr:row>97</xdr:row>
      <xdr:rowOff>783168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820" y="80682465"/>
          <a:ext cx="121602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</xdr:colOff>
      <xdr:row>74</xdr:row>
      <xdr:rowOff>105834</xdr:rowOff>
    </xdr:from>
    <xdr:to>
      <xdr:col>7</xdr:col>
      <xdr:colOff>0</xdr:colOff>
      <xdr:row>74</xdr:row>
      <xdr:rowOff>920750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95" y="61236860"/>
          <a:ext cx="1268095" cy="81534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75</xdr:row>
      <xdr:rowOff>63500</xdr:rowOff>
    </xdr:from>
    <xdr:to>
      <xdr:col>6</xdr:col>
      <xdr:colOff>1279456</xdr:colOff>
      <xdr:row>75</xdr:row>
      <xdr:rowOff>825500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140" y="62162690"/>
          <a:ext cx="1215390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137582</xdr:colOff>
      <xdr:row>76</xdr:row>
      <xdr:rowOff>31750</xdr:rowOff>
    </xdr:from>
    <xdr:to>
      <xdr:col>6</xdr:col>
      <xdr:colOff>1269097</xdr:colOff>
      <xdr:row>76</xdr:row>
      <xdr:rowOff>740833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62976760"/>
          <a:ext cx="113157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ordanchalk.com/imagesNew/uploads/101_%28MC2400S12P%29_15x7.5_%28Modelling_clay%29_printing_15x7_.5__22_9_2025_dr_.pdf" TargetMode="External"/><Relationship Id="rId299" Type="http://schemas.openxmlformats.org/officeDocument/2006/relationships/hyperlink" Target="https://jordanchalk.com/images/client/JordanChalk3-23800.jpg" TargetMode="External"/><Relationship Id="rId21" Type="http://schemas.openxmlformats.org/officeDocument/2006/relationships/hyperlink" Target="https://jordanchalk.com/images/client/50%20-%20JordanChalk-23467.jpg" TargetMode="External"/><Relationship Id="rId63" Type="http://schemas.openxmlformats.org/officeDocument/2006/relationships/hyperlink" Target="https://jordanchalk.com/images/client/95%20-%20JordanChalk3-24058.jpg" TargetMode="External"/><Relationship Id="rId159" Type="http://schemas.openxmlformats.org/officeDocument/2006/relationships/hyperlink" Target="https://jordanchalk.com/imagesNew/uploads/86_%28MC75R12C%29_9.5x8x1_%28Modelling_clay%29_printing_17_9_2025_DR_.pdf" TargetMode="External"/><Relationship Id="rId324" Type="http://schemas.openxmlformats.org/officeDocument/2006/relationships/hyperlink" Target="https://jordanchalk.com/images/client/JordanChalk3-24023-flesh-DARK%20BROWN%20R1B8%201000%20pixels%20.png" TargetMode="External"/><Relationship Id="rId170" Type="http://schemas.openxmlformats.org/officeDocument/2006/relationships/hyperlink" Target="https://jordanchalk.com/imagesNew/uploads/50-PP6JT-9.2x1_.3x11_.3cm_27-11-2025_RN_.pdf" TargetMode="External"/><Relationship Id="rId226" Type="http://schemas.openxmlformats.org/officeDocument/2006/relationships/hyperlink" Target="https://jordanchalk.com/images/client/JordanChalk3-23762.jpg" TargetMode="External"/><Relationship Id="rId268" Type="http://schemas.openxmlformats.org/officeDocument/2006/relationships/hyperlink" Target="https://jordanchalk.com/images/client/Dough%20450ge.jpg" TargetMode="External"/><Relationship Id="rId32" Type="http://schemas.openxmlformats.org/officeDocument/2006/relationships/hyperlink" Target="https://jordanchalk.com/images/client/61%20-%20JordanChalk3-23991.jpg" TargetMode="External"/><Relationship Id="rId74" Type="http://schemas.openxmlformats.org/officeDocument/2006/relationships/hyperlink" Target="https://jordanchalk.com/images/client/108%20-%20JordanChalk3-24015.jpg" TargetMode="External"/><Relationship Id="rId128" Type="http://schemas.openxmlformats.org/officeDocument/2006/relationships/hyperlink" Target="https://jordanchalk.com/imagesNew/uploads/56_%28MC150R12M2T%29_9.5x8_%28Modelling_clay%29_Blister_printing_9_.5x8_22_9_2025_dr_.pdf" TargetMode="External"/><Relationship Id="rId335" Type="http://schemas.openxmlformats.org/officeDocument/2006/relationships/hyperlink" Target="https://jordanchalk.com/images/client/JordanChalk4-24348.jpg" TargetMode="External"/><Relationship Id="rId5" Type="http://schemas.openxmlformats.org/officeDocument/2006/relationships/hyperlink" Target="https://jordanchalk.com/images/client/13%20-%20JordanChalk-23152.jpg" TargetMode="External"/><Relationship Id="rId181" Type="http://schemas.openxmlformats.org/officeDocument/2006/relationships/hyperlink" Target="https://jordanchalk.com/imagesNew/uploads/35_Jordan_Chalk_Chalk_label_%2835-PP500P-15x7.5_cm%29_printing_16-9-2025_Dr_.pdf" TargetMode="External"/><Relationship Id="rId237" Type="http://schemas.openxmlformats.org/officeDocument/2006/relationships/hyperlink" Target="https://jordanchalk.com/images/client/JordanChalk3-24176.jpg" TargetMode="External"/><Relationship Id="rId279" Type="http://schemas.openxmlformats.org/officeDocument/2006/relationships/hyperlink" Target="https://jordanchalk.com/images/client/22%20-%20JordanChalk-23110.jpg" TargetMode="External"/><Relationship Id="rId43" Type="http://schemas.openxmlformats.org/officeDocument/2006/relationships/hyperlink" Target="https://jordanchalk.com/images/client/73%20-%20JordanChalk3-23845.jpg" TargetMode="External"/><Relationship Id="rId139" Type="http://schemas.openxmlformats.org/officeDocument/2006/relationships/hyperlink" Target="https://jordanchalk.com/imagesNew/uploads/75_%28MC180R12B4T%2925_x19.5_%28Modelling_clay%29printing_Blister_18_9_2025_dr_.pdf" TargetMode="External"/><Relationship Id="rId290" Type="http://schemas.openxmlformats.org/officeDocument/2006/relationships/hyperlink" Target="https://jordanchalk.com/imagesNew/uploads/EX12.pdf" TargetMode="External"/><Relationship Id="rId304" Type="http://schemas.openxmlformats.org/officeDocument/2006/relationships/hyperlink" Target="https://jordanchalk.com/images/client/JordanChalk3-23812-%20Hanger%20copy.jpg" TargetMode="External"/><Relationship Id="rId85" Type="http://schemas.openxmlformats.org/officeDocument/2006/relationships/hyperlink" Target="https://jordanchalk.com/imagesNew/uploads/141%28T12BR%2913X10cm_14-9-2025_dr.pdf" TargetMode="External"/><Relationship Id="rId150" Type="http://schemas.openxmlformats.org/officeDocument/2006/relationships/hyperlink" Target="https://jordanchalk.com/imagesNew/uploads/63_%28MC50S6B%2918x12%28Modelling_clay%29printing_Blister_18_9_2024_dr.pdf" TargetMode="External"/><Relationship Id="rId192" Type="http://schemas.openxmlformats.org/officeDocument/2006/relationships/hyperlink" Target="https://jordanchalk.com/imagesNew/uploads/151_Jordan_Chalk_New_Chalk_Packages_%28151-SW6CR-25.85X18_.3%29_22-9-2025_DR_.pdf" TargetMode="External"/><Relationship Id="rId206" Type="http://schemas.openxmlformats.org/officeDocument/2006/relationships/hyperlink" Target="https://jordanchalk.chttps/jordanchalk.com/imagesNew/uploads/23-SW140C-30x21.3X10_.2cm_28-11-2025_RN_%281%29_.pdfom/imagesNew/uploads/23_%28bottom%29_Jordan_Chalk_New_Chalk_Packages_%2823-SW140C-30.25x10x21_.39_cm%29_13-2-2025_RN_MY_A1_.pdf" TargetMode="External"/><Relationship Id="rId248" Type="http://schemas.openxmlformats.org/officeDocument/2006/relationships/hyperlink" Target="https://jordanchalk.com/images/client/JordanChalk4-24286.jpg" TargetMode="External"/><Relationship Id="rId12" Type="http://schemas.openxmlformats.org/officeDocument/2006/relationships/hyperlink" Target="https://jordanchalk.com/images/client/20%20-%20JordanChalk-23141.jpg" TargetMode="External"/><Relationship Id="rId108" Type="http://schemas.openxmlformats.org/officeDocument/2006/relationships/hyperlink" Target="https://jordanchalk.com/imagesNew/uploads/177_%28PD375JC5N%29_Dough_29x27.4_22_9_2025_dr_.pdf" TargetMode="External"/><Relationship Id="rId315" Type="http://schemas.openxmlformats.org/officeDocument/2006/relationships/hyperlink" Target="https://jordanchalk.com/images/client/JordanChalk3-24023-flesh-peach-96%201000%20pixels%20.png" TargetMode="External"/><Relationship Id="rId54" Type="http://schemas.openxmlformats.org/officeDocument/2006/relationships/hyperlink" Target="https://jordanchalk.com/images/client/84%20-%20JordanChalk3-23857.jpg" TargetMode="External"/><Relationship Id="rId96" Type="http://schemas.openxmlformats.org/officeDocument/2006/relationships/hyperlink" Target="https://jordanchalk.com/imagesNew/uploads/138_%28PD1000P20T12%2915x7.5_%28dough%29_22_9_2025_DR_.pdf" TargetMode="External"/><Relationship Id="rId161" Type="http://schemas.openxmlformats.org/officeDocument/2006/relationships/hyperlink" Target="https://jordanchalk.com/imagesNew/uploads/105_Jordan_Chalk_Modelling_Clay_Display_85.45_X33__.6_MC2400S12D_printing_18-9-2025_dr__.pdf" TargetMode="External"/><Relationship Id="rId217" Type="http://schemas.openxmlformats.org/officeDocument/2006/relationships/hyperlink" Target="https://jordanchalk.com/imagesNew/uploads/7-SW3W-6.25x2_.2x10_.5_cm_27-11-2025_RN_.pdf" TargetMode="External"/><Relationship Id="rId259" Type="http://schemas.openxmlformats.org/officeDocument/2006/relationships/hyperlink" Target="https://jordanchalk.com/images/client/JordanChalk-23078.jpg" TargetMode="External"/><Relationship Id="rId23" Type="http://schemas.openxmlformats.org/officeDocument/2006/relationships/hyperlink" Target="https://jordanchalk.com/images/client/52%20-%20JordanChalk-23449.jpg" TargetMode="External"/><Relationship Id="rId119" Type="http://schemas.openxmlformats.org/officeDocument/2006/relationships/hyperlink" Target="https://jordanchalk.com/imagesNew/uploads/99_%28MC1800S36P%29_15x7.5_%28Modelling_clay%29_Blister_printing_15x7_.5_22_9_2025_dr_.pdf" TargetMode="External"/><Relationship Id="rId270" Type="http://schemas.openxmlformats.org/officeDocument/2006/relationships/hyperlink" Target="https://jordanchalk.com/images/client/Dough%20200ge.jpg" TargetMode="External"/><Relationship Id="rId326" Type="http://schemas.openxmlformats.org/officeDocument/2006/relationships/hyperlink" Target="https://jordanchalk.com/images/client/JordanChalk3-24023-flesh-gray%201000%20pixels%20.png" TargetMode="External"/><Relationship Id="rId65" Type="http://schemas.openxmlformats.org/officeDocument/2006/relationships/hyperlink" Target="https://jordanchalk.com/images/client/97%20-%20JordanChalk3-24138.jpg" TargetMode="External"/><Relationship Id="rId130" Type="http://schemas.openxmlformats.org/officeDocument/2006/relationships/hyperlink" Target="https://jordanchalk.com/imagesNew/uploads/84_%28MC90R6BN%2918x12_%28Modelling_clay%29printing_Blister_18_2_2025_ds.pdf" TargetMode="External"/><Relationship Id="rId172" Type="http://schemas.openxmlformats.org/officeDocument/2006/relationships/hyperlink" Target="https://jordanchalk.com/imagesNew/uploads/47_Jordan_Chalk_Plastic_Crayon_%2821.2_X19_.6%29_17-9-2025_DR-01_.pdf" TargetMode="External"/><Relationship Id="rId228" Type="http://schemas.openxmlformats.org/officeDocument/2006/relationships/hyperlink" Target="https://jordanchalk.com/images/client/JordanChalk3-23765.jpg" TargetMode="External"/><Relationship Id="rId281" Type="http://schemas.openxmlformats.org/officeDocument/2006/relationships/hyperlink" Target="https://jordanchalk.com/imagesNew/uploads/11_Jordan_Chalk_New_Chalk_Packages_%2811-SW6C-12.5x2_.25x10_.55_cm%29_14-9-2025_dr_.pdf" TargetMode="External"/><Relationship Id="rId337" Type="http://schemas.openxmlformats.org/officeDocument/2006/relationships/hyperlink" Target="https://jordanchalk.com/images/client/88%20-%20JordanChalk3-23885.jpg" TargetMode="External"/><Relationship Id="rId34" Type="http://schemas.openxmlformats.org/officeDocument/2006/relationships/hyperlink" Target="https://jordanchalk.com/images/client/64%20-%20JordanChalk3-23846.jpg" TargetMode="External"/><Relationship Id="rId76" Type="http://schemas.openxmlformats.org/officeDocument/2006/relationships/hyperlink" Target="https://jordanchalk.com/images/client/110%20-%20JordanChalk3-24012.jpg" TargetMode="External"/><Relationship Id="rId141" Type="http://schemas.openxmlformats.org/officeDocument/2006/relationships/hyperlink" Target="https://jordanchalk.com/imagesNew/uploads/72_%28MC150R10B4T%2925_x19.5_%28Modelling_clay%29printing_Blister_18_9_2025_dr_.pdf" TargetMode="External"/><Relationship Id="rId7" Type="http://schemas.openxmlformats.org/officeDocument/2006/relationships/hyperlink" Target="https://jordanchalk.com/images/client/15%20-%20JordanChalk-23085.jpg" TargetMode="External"/><Relationship Id="rId183" Type="http://schemas.openxmlformats.org/officeDocument/2006/relationships/hyperlink" Target="https://jordanchalk.com/imagesNew/uploads/170_SQ72W_L11xW9.3xH9_.7cm_Diecut_10-11-2025_FS_.pdf" TargetMode="External"/><Relationship Id="rId239" Type="http://schemas.openxmlformats.org/officeDocument/2006/relationships/hyperlink" Target="https://jordanchalk.com/images/client/JordanChalk3-24184.jpg" TargetMode="External"/><Relationship Id="rId250" Type="http://schemas.openxmlformats.org/officeDocument/2006/relationships/hyperlink" Target="https://jordanchalk.com/images/client/JordanChalk4-24291-Bag.jpg" TargetMode="External"/><Relationship Id="rId292" Type="http://schemas.openxmlformats.org/officeDocument/2006/relationships/hyperlink" Target="https://jordanchalk.com/imagesNew/uploads/EX10.pdf" TargetMode="External"/><Relationship Id="rId306" Type="http://schemas.openxmlformats.org/officeDocument/2006/relationships/hyperlink" Target="https://jordanchalk.com/images/client/27%20-%20JordanChalk3-23776.jpg" TargetMode="External"/><Relationship Id="rId45" Type="http://schemas.openxmlformats.org/officeDocument/2006/relationships/hyperlink" Target="https://jordanchalk.com/images/client/75%20-%20JordanChalk3-23843.jpg" TargetMode="External"/><Relationship Id="rId87" Type="http://schemas.openxmlformats.org/officeDocument/2006/relationships/hyperlink" Target="https://jordanchalk.com/imagesNew/uploads/146%28T72P%2915X7.5cm_14-9-2025_dr_.pdf" TargetMode="External"/><Relationship Id="rId110" Type="http://schemas.openxmlformats.org/officeDocument/2006/relationships/hyperlink" Target="https://jordanchalk.com/imagesNew/uploads/175_%28PD500JC10%29_Dough_28.5x44_.1_22_9_2025_dr_.pdf" TargetMode="External"/><Relationship Id="rId152" Type="http://schemas.openxmlformats.org/officeDocument/2006/relationships/hyperlink" Target="https://jordanchalk.com/imagesNew/uploads/93_%28MC360R24C%29_15.5x8x2_.5_%28Modelling_clay%29_Blister_printing_18_9_2025_dr_.pdf" TargetMode="External"/><Relationship Id="rId173" Type="http://schemas.openxmlformats.org/officeDocument/2006/relationships/hyperlink" Target="https://jordanchalk.com/imagesNew/uploads/46_Jordan_Chalk_Plastic_Crayon_%2816.25_X20_.6%29_17-9-2025_DR_.pdf" TargetMode="External"/><Relationship Id="rId194" Type="http://schemas.openxmlformats.org/officeDocument/2006/relationships/hyperlink" Target="https://jordanchalk.com/imagesNew/uploads/27_Jordan_Chalk_New_Chalk_Packages_%2827-SW6CN-30.55_x_18_.9%29_16-9-2025_dr_.pdf" TargetMode="External"/><Relationship Id="rId208" Type="http://schemas.openxmlformats.org/officeDocument/2006/relationships/hyperlink" Target="https://jordanchalk.com/imagesNew/uploads/21_Jordan_Chalk_Chalk_label_%2821-SW75P_-15x7.5_cm%29printing_14-9-2025_dR_.pdf" TargetMode="External"/><Relationship Id="rId229" Type="http://schemas.openxmlformats.org/officeDocument/2006/relationships/hyperlink" Target="https://jordanchalk.com/images/client/JordanChalk3-23768-2.jpg" TargetMode="External"/><Relationship Id="rId240" Type="http://schemas.openxmlformats.org/officeDocument/2006/relationships/hyperlink" Target="https://jordanchalk.com/images/client/JordanChalk3-24190.jpg" TargetMode="External"/><Relationship Id="rId261" Type="http://schemas.openxmlformats.org/officeDocument/2006/relationships/hyperlink" Target="https://jordanchalk.com/images/client/JordanChalk-23214.jpg" TargetMode="External"/><Relationship Id="rId14" Type="http://schemas.openxmlformats.org/officeDocument/2006/relationships/hyperlink" Target="https://jordanchalk.com/images/client/26%20-%20JordanChalk-23165.jpg" TargetMode="External"/><Relationship Id="rId35" Type="http://schemas.openxmlformats.org/officeDocument/2006/relationships/hyperlink" Target="https://jordanchalk.com/images/client/65%20-%20JordanChalk3-23842.jpg" TargetMode="External"/><Relationship Id="rId56" Type="http://schemas.openxmlformats.org/officeDocument/2006/relationships/hyperlink" Target="https://jordanchalk.com/images/client/86%20-%20JordanChalk3-23880.jpg" TargetMode="External"/><Relationship Id="rId77" Type="http://schemas.openxmlformats.org/officeDocument/2006/relationships/hyperlink" Target="https://jordanchalk.com/images/client/113%20-%20JordanChalk3-24078.jpg" TargetMode="External"/><Relationship Id="rId100" Type="http://schemas.openxmlformats.org/officeDocument/2006/relationships/hyperlink" Target="https://jordanchalk.com/imagesNew/uploads/135%28PD100C10T2%2913.5x5_%28Dough%29_17_9_2025_DR_.pdf" TargetMode="External"/><Relationship Id="rId282" Type="http://schemas.openxmlformats.org/officeDocument/2006/relationships/hyperlink" Target="https://jordanchalk.com/imagesNew/uploads/31_Jordan_Chalk_Chalk_label_%2831-SW29PR-15x7.5_cm%29_printing_16-9-2024_dr_.pdf" TargetMode="External"/><Relationship Id="rId317" Type="http://schemas.openxmlformats.org/officeDocument/2006/relationships/hyperlink" Target="https://jordanchalk.com/images/client/JordanChalk3-24023-purple-59%201000%20pixels%20.png" TargetMode="External"/><Relationship Id="rId338" Type="http://schemas.openxmlformats.org/officeDocument/2006/relationships/hyperlink" Target="https://jordanchalk.com/images/client/JordanChalk3-24172.jpg" TargetMode="External"/><Relationship Id="rId8" Type="http://schemas.openxmlformats.org/officeDocument/2006/relationships/hyperlink" Target="https://jordanchalk.com/images/client/16%20-%20JordanChalk-23188.jpg" TargetMode="External"/><Relationship Id="rId98" Type="http://schemas.openxmlformats.org/officeDocument/2006/relationships/hyperlink" Target="https://jordanchalk.com/imagesNew/uploads/163_%28PD250P5T3%2913.5x5_%28dough%29_22_9_2025_DR_.pdf" TargetMode="External"/><Relationship Id="rId121" Type="http://schemas.openxmlformats.org/officeDocument/2006/relationships/hyperlink" Target="https://jordanchalk.com/imagesNew/uploads/96_%28MC75R12P-24%29_15x7.5_%28Modelling_clay%29_Blister_printing_15x7_.5__22_9_2025_dr_.pdf" TargetMode="External"/><Relationship Id="rId142" Type="http://schemas.openxmlformats.org/officeDocument/2006/relationships/hyperlink" Target="https://jordanchalk.com/imagesNew/uploads/71_%28MC120R8B2T%2921X14.5_%28Modelling_clay%29printing_Blister_18_9_2025_dr_.pdf" TargetMode="External"/><Relationship Id="rId163" Type="http://schemas.openxmlformats.org/officeDocument/2006/relationships/hyperlink" Target="https://jordanchalk.com/imagesNew/uploads/103_Jordan_Chalk_Modelling_Clay_Display_69.55_X31__.4_MC1200S24D_9_printing_18-9-2024_dr__.pdf" TargetMode="External"/><Relationship Id="rId184" Type="http://schemas.openxmlformats.org/officeDocument/2006/relationships/hyperlink" Target="https://jordanchalk.com/imagesNew/uploads/44-SQ12W-7.44x2_.7x9_.3cm_27-11-2025_RN_.pdf" TargetMode="External"/><Relationship Id="rId219" Type="http://schemas.openxmlformats.org/officeDocument/2006/relationships/hyperlink" Target="https://jordanchalk.com/images/client/12-Eggs%20final.jpg" TargetMode="External"/><Relationship Id="rId230" Type="http://schemas.openxmlformats.org/officeDocument/2006/relationships/hyperlink" Target="https://jordanchalk.com/images/client/JordanChalk3-23772.jpg" TargetMode="External"/><Relationship Id="rId251" Type="http://schemas.openxmlformats.org/officeDocument/2006/relationships/hyperlink" Target="https://jordanchalk.com/images/client/JordanChalk4-24297.jpg" TargetMode="External"/><Relationship Id="rId25" Type="http://schemas.openxmlformats.org/officeDocument/2006/relationships/hyperlink" Target="https://jordanchalk.com/images/client/54%20-%20JordanChalk-23472.jpg" TargetMode="External"/><Relationship Id="rId46" Type="http://schemas.openxmlformats.org/officeDocument/2006/relationships/hyperlink" Target="https://jordanchalk.com/images/client/76%20-%20JordanChalk3-23838.jpg" TargetMode="External"/><Relationship Id="rId67" Type="http://schemas.openxmlformats.org/officeDocument/2006/relationships/hyperlink" Target="https://jordanchalk.com/images/client/100%20-%20JordanChalk3-24124.jpg" TargetMode="External"/><Relationship Id="rId272" Type="http://schemas.openxmlformats.org/officeDocument/2006/relationships/hyperlink" Target="https://jordanchalk.com/images/client/62%20-%20JordanChalk3-23989.jpg" TargetMode="External"/><Relationship Id="rId293" Type="http://schemas.openxmlformats.org/officeDocument/2006/relationships/hyperlink" Target="https://jordanchalk.com/imagesNew/uploads/EX12.pdf" TargetMode="External"/><Relationship Id="rId307" Type="http://schemas.openxmlformats.org/officeDocument/2006/relationships/hyperlink" Target="https://jordanchalk.com/images/client/106%20-%20JordanChalk3-24049.jpg" TargetMode="External"/><Relationship Id="rId328" Type="http://schemas.openxmlformats.org/officeDocument/2006/relationships/hyperlink" Target="https://jordanchalk.com/images/client/JordanChalk3-24023-scarlet%20red-65%201000%20pixels.png" TargetMode="External"/><Relationship Id="rId88" Type="http://schemas.openxmlformats.org/officeDocument/2006/relationships/hyperlink" Target="https://jordanchalk.com/imagesNew/uploads/147%28T36P%2915X7.5cm_14-9-2025_dr_.pdf" TargetMode="External"/><Relationship Id="rId111" Type="http://schemas.openxmlformats.org/officeDocument/2006/relationships/hyperlink" Target="https://jordanchalk.com/imagesNew/uploads/174_%28PD300JC4%29_Dough23.4X27_.4_22_8_2025_dr_.pdf" TargetMode="External"/><Relationship Id="rId132" Type="http://schemas.openxmlformats.org/officeDocument/2006/relationships/hyperlink" Target="https://jordanchalk.com/imagesNew/uploads/82_%28MC200S4B4T%2925_x19.5_%28Modelling_clay%29printing_Blister_18_9_2025_dr_.pdf" TargetMode="External"/><Relationship Id="rId153" Type="http://schemas.openxmlformats.org/officeDocument/2006/relationships/hyperlink" Target="https://jordanchalk.com/imagesNew/uploads/92_%28MC90S6C%29_19.9X15_.8_%28Modelling_clay%29_Blister_18_9_2025_dr_.pdf" TargetMode="External"/><Relationship Id="rId174" Type="http://schemas.openxmlformats.org/officeDocument/2006/relationships/hyperlink" Target="https://jordanchalk.com/imagesNew/uploads/49_Jordan_Chalk_Plastic_Crayon_%2816.7X20_.4%29_17-9-2025_DR_.pdf" TargetMode="External"/><Relationship Id="rId195" Type="http://schemas.openxmlformats.org/officeDocument/2006/relationships/hyperlink" Target="https://jordanchalk.com/imagesNew/uploads/26-SW3CN-6.25x2_.2x10_.5_cm_27-11-2025_RN_.pdf" TargetMode="External"/><Relationship Id="rId209" Type="http://schemas.openxmlformats.org/officeDocument/2006/relationships/hyperlink" Target="https://jordanchalk.com/imagesNew/uploads/165_Jordan_Chalk_New_Chalk_Packages_%28SW3G-17.75_X18_.3%29_22-9-2025_dr_.pdf" TargetMode="External"/><Relationship Id="rId220" Type="http://schemas.openxmlformats.org/officeDocument/2006/relationships/hyperlink" Target="https://jordanchalk.com/images/client/6-Eggs%20final.jpg" TargetMode="External"/><Relationship Id="rId241" Type="http://schemas.openxmlformats.org/officeDocument/2006/relationships/hyperlink" Target="https://jordanchalk.com/images/client/JordanChalk3-24192.jpg" TargetMode="External"/><Relationship Id="rId15" Type="http://schemas.openxmlformats.org/officeDocument/2006/relationships/hyperlink" Target="https://jordanchalk.com/images/client/28%20-%20JordanChalk3-23781.jpg" TargetMode="External"/><Relationship Id="rId36" Type="http://schemas.openxmlformats.org/officeDocument/2006/relationships/hyperlink" Target="https://jordanchalk.com/images/client/66%20-%20JordanChalk3-23860.jpg" TargetMode="External"/><Relationship Id="rId57" Type="http://schemas.openxmlformats.org/officeDocument/2006/relationships/hyperlink" Target="https://jordanchalk.com/images/client/87%20-%20JordanChalk3-23882.jpg" TargetMode="External"/><Relationship Id="rId262" Type="http://schemas.openxmlformats.org/officeDocument/2006/relationships/hyperlink" Target="https://jordanchalk.com/images/client/JordanChalk-23493_Edit.jpg" TargetMode="External"/><Relationship Id="rId283" Type="http://schemas.openxmlformats.org/officeDocument/2006/relationships/hyperlink" Target="https://jordanchalk.com/imagesNew/uploads/30-SW20CR-10.3x6x10_.5cm_27-11-2025_RN_.pdf" TargetMode="External"/><Relationship Id="rId318" Type="http://schemas.openxmlformats.org/officeDocument/2006/relationships/hyperlink" Target="https://jordanchalk.com/images/client/JordanChalk3-24023-flesh-violet-83%201000%20pixels%20.png" TargetMode="External"/><Relationship Id="rId339" Type="http://schemas.openxmlformats.org/officeDocument/2006/relationships/drawing" Target="../drawings/drawing1.xml"/><Relationship Id="rId78" Type="http://schemas.openxmlformats.org/officeDocument/2006/relationships/hyperlink" Target="https://jordanchalk.com/images/client/114%20-%20JordanChalk3-24087.jpg" TargetMode="External"/><Relationship Id="rId99" Type="http://schemas.openxmlformats.org/officeDocument/2006/relationships/hyperlink" Target="https://jordanchalk.com/imagesNew/uploads/136_%28PD100H10T2%2911.6x11_.6_%28Dough%29_22_9_2025_DR_.pdf" TargetMode="External"/><Relationship Id="rId101" Type="http://schemas.openxmlformats.org/officeDocument/2006/relationships/hyperlink" Target="https://jordanchalk.com/imagesNew/uploads/134_%28PD100M10T2%29_9.5x8_%28Dough%29_17_9_2025_DR_.pdf" TargetMode="External"/><Relationship Id="rId122" Type="http://schemas.openxmlformats.org/officeDocument/2006/relationships/hyperlink" Target="https://jordanchalk.com/imagesNew/uploads/95_%28MC37.5R6P-48%29_15x7_.5_%28Modelling_clay%29_Blister_printing_15x7_.5__22_9_2025_dr_.pdf" TargetMode="External"/><Relationship Id="rId143" Type="http://schemas.openxmlformats.org/officeDocument/2006/relationships/hyperlink" Target="https://jordanchalk.com/imagesNew/uploads/70_%28MC90R6B3T%2921X14.5_%28Modelling_clay%29printing_Blister_18_9_2025_dr_.pdf" TargetMode="External"/><Relationship Id="rId164" Type="http://schemas.openxmlformats.org/officeDocument/2006/relationships/hyperlink" Target="https://jordanchalk.com/imagesNew/uploads/102_Jordan_Chalk_Modelling_Clay_Display_%28102-MC600S12D-15.2x5_.09x9_.5_cm%29_printing_24_11-2025_ER_.pdf" TargetMode="External"/><Relationship Id="rId185" Type="http://schemas.openxmlformats.org/officeDocument/2006/relationships/hyperlink" Target="https://jordanchalk.com/imagesNew/uploads/43_Jordan_Chalk_New_Chalk_Packages_%2843-SQ12C-7.44x2_.58x9_.186_cm%29_16-9-2025_dr_.pdf" TargetMode="External"/><Relationship Id="rId9" Type="http://schemas.openxmlformats.org/officeDocument/2006/relationships/hyperlink" Target="https://jordanchalk.com/images/client/17%20-%20JordanChalk-23142.jpg" TargetMode="External"/><Relationship Id="rId210" Type="http://schemas.openxmlformats.org/officeDocument/2006/relationships/hyperlink" Target="https://jordanchalk.com/imagesNew/uploads/77_%28MC180R12B4TR%2930x21_%28Modelling_clay%29printing_Blister_18_9_2025_dr.pdf" TargetMode="External"/><Relationship Id="rId26" Type="http://schemas.openxmlformats.org/officeDocument/2006/relationships/hyperlink" Target="https://jordanchalk.com/images/client/55%20-%20JordanChalk3-23940.jpg" TargetMode="External"/><Relationship Id="rId231" Type="http://schemas.openxmlformats.org/officeDocument/2006/relationships/hyperlink" Target="https://jordanchalk.com/images/client/JordanChalk3-23773.jpg" TargetMode="External"/><Relationship Id="rId252" Type="http://schemas.openxmlformats.org/officeDocument/2006/relationships/hyperlink" Target="https://jordanchalk.com/images/client/JordanChalk4-24310.jpg" TargetMode="External"/><Relationship Id="rId273" Type="http://schemas.openxmlformats.org/officeDocument/2006/relationships/hyperlink" Target="https://jordanchalk.com/images/client/111%20-%20JordanChalk3-24069.jpg" TargetMode="External"/><Relationship Id="rId294" Type="http://schemas.openxmlformats.org/officeDocument/2006/relationships/hyperlink" Target="https://jordanchalk.com/imagesNew/uploads/EX12.pdf" TargetMode="External"/><Relationship Id="rId308" Type="http://schemas.openxmlformats.org/officeDocument/2006/relationships/hyperlink" Target="https://jordanchalk.com/images/client/107%20-%20JordanChalk3-24032.jpg" TargetMode="External"/><Relationship Id="rId329" Type="http://schemas.openxmlformats.org/officeDocument/2006/relationships/hyperlink" Target="https://jordanchalk.com/images/client/JordanChalk3-24023-flesh-magenta-41%201000%20pixels%20.png" TargetMode="External"/><Relationship Id="rId47" Type="http://schemas.openxmlformats.org/officeDocument/2006/relationships/hyperlink" Target="https://jordanchalk.com/images/client/77%20-%20JordanChalk3-23851.jpg" TargetMode="External"/><Relationship Id="rId68" Type="http://schemas.openxmlformats.org/officeDocument/2006/relationships/hyperlink" Target="https://jordanchalk.com/images/client/101%20-%20JordanChalk3-24121.jpg" TargetMode="External"/><Relationship Id="rId89" Type="http://schemas.openxmlformats.org/officeDocument/2006/relationships/hyperlink" Target="https://jordanchalk.com/imagesNew/uploads/148%28T36R12P%2915X7.5cm_14-9-2025_dr_.pdf" TargetMode="External"/><Relationship Id="rId112" Type="http://schemas.openxmlformats.org/officeDocument/2006/relationships/hyperlink" Target="https://jordanchalk.com/imagesNew/uploads/173_%28PD225JC3%29_Dough17x27.4_22_9_2025_dr_.pdf" TargetMode="External"/><Relationship Id="rId133" Type="http://schemas.openxmlformats.org/officeDocument/2006/relationships/hyperlink" Target="https://jordanchalk.com/imagesNew/uploads/81_%28MC200S4B%2921X14.5_%28Modelling_clay%29printing_Blister_18_9_2025_dr_.pdf" TargetMode="External"/><Relationship Id="rId154" Type="http://schemas.openxmlformats.org/officeDocument/2006/relationships/hyperlink" Target="https://jordanchalk.com/imagesNew/uploads/91_%28MC90R6CN%29_19.9X15_.8_%28Modelling_clay%29_Blister_printing_18_9_2025_dr_.pdf" TargetMode="External"/><Relationship Id="rId175" Type="http://schemas.openxmlformats.org/officeDocument/2006/relationships/hyperlink" Target="https://jordanchalk.com/imagesNew/uploads/167_Egg_chalk_Assorted_Colors_12Pcs-Carton_Tray14x34.7_22_9_2025_FS_.pdf" TargetMode="External"/><Relationship Id="rId196" Type="http://schemas.openxmlformats.org/officeDocument/2006/relationships/hyperlink" Target="https://jordanchalk.com/imagesNew/uploads/19_Jordan_Chalk_Chalk_label_%2819-SW50PW-15x7.5_cm%29printing_14-9-2025_dR__1.pdf" TargetMode="External"/><Relationship Id="rId200" Type="http://schemas.openxmlformats.org/officeDocument/2006/relationships/hyperlink" Target="https://jordanchalk.com/imagesNew/uploads/15_Jordan_Chalk_Chalk_label_%2815-SW20P-15x7.5_cm%29_printing_14-9-2025_dr_.pdf" TargetMode="External"/><Relationship Id="rId16" Type="http://schemas.openxmlformats.org/officeDocument/2006/relationships/hyperlink" Target="https://jordanchalk.com/images/client/33%20-%20JordanChalk3-23795.jpg" TargetMode="External"/><Relationship Id="rId221" Type="http://schemas.openxmlformats.org/officeDocument/2006/relationships/hyperlink" Target="https://jordanchalk.com/images/client/Dough%20300ge.jpg" TargetMode="External"/><Relationship Id="rId242" Type="http://schemas.openxmlformats.org/officeDocument/2006/relationships/hyperlink" Target="https://jordanchalk.com/images/client/JordanChalk3-24194.jpg" TargetMode="External"/><Relationship Id="rId263" Type="http://schemas.openxmlformats.org/officeDocument/2006/relationships/hyperlink" Target="https://jordanchalk.com/images/client/175%20-%20JordanChalk4-24297.jpg" TargetMode="External"/><Relationship Id="rId284" Type="http://schemas.openxmlformats.org/officeDocument/2006/relationships/hyperlink" Target="https://jordanchalk.com/imagesNew/uploads/EX100.pdf" TargetMode="External"/><Relationship Id="rId319" Type="http://schemas.openxmlformats.org/officeDocument/2006/relationships/hyperlink" Target="https://jordanchalk.com/images/client/JordanChalk3-24023-dark%20blue-3%201000%20pixels%20.png" TargetMode="External"/><Relationship Id="rId37" Type="http://schemas.openxmlformats.org/officeDocument/2006/relationships/hyperlink" Target="https://jordanchalk.com/images/client/67%20-%20JordanChalk3-23839.jpg" TargetMode="External"/><Relationship Id="rId58" Type="http://schemas.openxmlformats.org/officeDocument/2006/relationships/hyperlink" Target="https://jordanchalk.com/images/client/89%20-%20JordanChalk3-23887.jpg" TargetMode="External"/><Relationship Id="rId79" Type="http://schemas.openxmlformats.org/officeDocument/2006/relationships/hyperlink" Target="https://jordanchalk.com/images/client/131%20-JordanChalk3-24142.jpg" TargetMode="External"/><Relationship Id="rId102" Type="http://schemas.openxmlformats.org/officeDocument/2006/relationships/hyperlink" Target="https://jordanchalk.com/imagesNew/uploads/133_%28PD100P10T1%29_5.5x5_.5_%28dough%29_17_9_2025_DR_.pdf" TargetMode="External"/><Relationship Id="rId123" Type="http://schemas.openxmlformats.org/officeDocument/2006/relationships/hyperlink" Target="https://jordanchalk.com/imagesNew/uploads/62_%28MC150R12P2T%29_5.5x5_.5_%28Modelling_clay%29_Blister_printing_5_.5x5_.5__22_9_2025_dr_.pdf" TargetMode="External"/><Relationship Id="rId144" Type="http://schemas.openxmlformats.org/officeDocument/2006/relationships/hyperlink" Target="https://jordanchalk.com/imagesNew/uploads/69_%28MC37.5R6B1T%2918x12_%28Modelling_clay%29printing_Blister_18_9_2025_dr_.pdf" TargetMode="External"/><Relationship Id="rId330" Type="http://schemas.openxmlformats.org/officeDocument/2006/relationships/hyperlink" Target="https://jordanchalk.com/images/client/JordanChalk3-24023-%20blue%20green-turquiase%201000%20pixels.png" TargetMode="External"/><Relationship Id="rId90" Type="http://schemas.openxmlformats.org/officeDocument/2006/relationships/hyperlink" Target="https://jordanchalk.com/imagesNew/uploads/132_%28PD180C6%29_33.85X19_.4%28Modelling_clay%29_17_9_2025_DR_.pdf" TargetMode="External"/><Relationship Id="rId165" Type="http://schemas.openxmlformats.org/officeDocument/2006/relationships/hyperlink" Target="https://jordanchalk.com/imagesNew/uploads/171_Jordan_Chalk_New_Chalk_MC550S11D_%2845x20.8%29_22-9-2025_dr_.pdf" TargetMode="External"/><Relationship Id="rId186" Type="http://schemas.openxmlformats.org/officeDocument/2006/relationships/hyperlink" Target="https://jordanchalk.com/imagesNew/uploads/41_Jordan_Chalk_Chalk_label_%2841-SQ12WT-6x12_cm%29_printing_16_9_2025_Dr.pdf" TargetMode="External"/><Relationship Id="rId211" Type="http://schemas.openxmlformats.org/officeDocument/2006/relationships/hyperlink" Target="https://jordanchalk.com/imagesNew/uploads/25_Jordan_Chalk_Chalk_label_%28SW40PM-15x7.5_cm%29_printing_16-9-2025_dr_.pdf" TargetMode="External"/><Relationship Id="rId232" Type="http://schemas.openxmlformats.org/officeDocument/2006/relationships/hyperlink" Target="https://jordanchalk.com/images/client/JordanChalk3-23897%20copy.jpg" TargetMode="External"/><Relationship Id="rId253" Type="http://schemas.openxmlformats.org/officeDocument/2006/relationships/hyperlink" Target="https://jordanchalk.com/images/client/JordanChalk4-24319.jpg" TargetMode="External"/><Relationship Id="rId274" Type="http://schemas.openxmlformats.org/officeDocument/2006/relationships/hyperlink" Target="https://jordanchalk.com/images/client/7%20-%20JordanChalk-23173.jpg" TargetMode="External"/><Relationship Id="rId295" Type="http://schemas.openxmlformats.org/officeDocument/2006/relationships/hyperlink" Target="https://jordanchalk.com/imagesNew/uploads/162_%28MC12000S24D%29_15.5x8x1_.5_%28Modelling_clay%291_Blister_23_9_2025_dr_.pdf" TargetMode="External"/><Relationship Id="rId309" Type="http://schemas.openxmlformats.org/officeDocument/2006/relationships/hyperlink" Target="https://jordanchalk.com/images/client/JordanChalk3-24023-pink-84%201000%20pixels%20.png" TargetMode="External"/><Relationship Id="rId27" Type="http://schemas.openxmlformats.org/officeDocument/2006/relationships/hyperlink" Target="https://jordanchalk.com/images/client/56%20-%20JordanChalk3-23953.jpg" TargetMode="External"/><Relationship Id="rId48" Type="http://schemas.openxmlformats.org/officeDocument/2006/relationships/hyperlink" Target="https://jordanchalk.com/images/client/78%20-%20JordanChalk3-23850.jpg" TargetMode="External"/><Relationship Id="rId69" Type="http://schemas.openxmlformats.org/officeDocument/2006/relationships/hyperlink" Target="https://jordanchalk.com/images/client/171%20-%20JordanChalk3-24106.jpg" TargetMode="External"/><Relationship Id="rId113" Type="http://schemas.openxmlformats.org/officeDocument/2006/relationships/hyperlink" Target="https://jordanchalk.com/imagesNew/uploads/58_%28MC150R12Cr2TR%2913.5x5_%28Modelling_clay%29_Blister_printing_22_9_2024_dr_.pdf" TargetMode="External"/><Relationship Id="rId134" Type="http://schemas.openxmlformats.org/officeDocument/2006/relationships/hyperlink" Target="https://jordanchalk.com/imagesNew/uploads/80_%28MC100S2B2T%2921X14.5_%28Modelling_clay%29printing_Blister_18_9_2025_dr_.pdf" TargetMode="External"/><Relationship Id="rId320" Type="http://schemas.openxmlformats.org/officeDocument/2006/relationships/hyperlink" Target="https://jordanchalk.com/images/client/JordanChalk3-24023-cobalt%20blue-39%201000%20pixels%20.png" TargetMode="External"/><Relationship Id="rId80" Type="http://schemas.openxmlformats.org/officeDocument/2006/relationships/hyperlink" Target="https://jordanchalk.com/images/client/132%20-JordanChalk3-24146.jpg" TargetMode="External"/><Relationship Id="rId155" Type="http://schemas.openxmlformats.org/officeDocument/2006/relationships/hyperlink" Target="https://jordanchalk.com/imagesNew/uploads/90_%28MC180R12C%29_34.9_x16_%28Modelling_clay%29_Blister_printing_18_9_2025_dr_.pdf" TargetMode="External"/><Relationship Id="rId176" Type="http://schemas.openxmlformats.org/officeDocument/2006/relationships/hyperlink" Target="https://jordanchalk.com/imagesNew/uploads/33_Jordan_Chalk_Chalk_label_%2833-SW6PE-8x4_cm%29_printing_22-9-2025_dR.pdf" TargetMode="External"/><Relationship Id="rId197" Type="http://schemas.openxmlformats.org/officeDocument/2006/relationships/hyperlink" Target="https://jordanchalk.com/imagesNew/uploads/18_Jordan_Chalk_Chalk_label_%2818-SW50P-15x7.5_cm%29printing_14-9-2025_dR_.pdf" TargetMode="External"/><Relationship Id="rId201" Type="http://schemas.openxmlformats.org/officeDocument/2006/relationships/hyperlink" Target="https://jordanchalk.com/imagesNew/uploads/14-SW20C-10.3x7_.9x10_.5cm_27-11-2025_RN_.pdf" TargetMode="External"/><Relationship Id="rId222" Type="http://schemas.openxmlformats.org/officeDocument/2006/relationships/hyperlink" Target="https://jordanchalk.com/images/client/Dough%20500ge.jpg" TargetMode="External"/><Relationship Id="rId243" Type="http://schemas.openxmlformats.org/officeDocument/2006/relationships/hyperlink" Target="https://jordanchalk.com/images/client/JordanChalk3-24199.jpg" TargetMode="External"/><Relationship Id="rId264" Type="http://schemas.openxmlformats.org/officeDocument/2006/relationships/hyperlink" Target="https://jordanchalk.com/imagesNew/uploads/66_%28MC150R10B%2921X14.5_%28Modelling_clay%29printing_Blister_18_9_2025_dr_.pdf" TargetMode="External"/><Relationship Id="rId285" Type="http://schemas.openxmlformats.org/officeDocument/2006/relationships/hyperlink" Target="https://jordanchalk.com/imagesNew/uploads/8-SW3C-6.25x2_.2x10_.5cm_27-11-2025_RN_.pdf" TargetMode="External"/><Relationship Id="rId17" Type="http://schemas.openxmlformats.org/officeDocument/2006/relationships/hyperlink" Target="https://jordanchalk.com/images/client/46%20-%20JordanChalk-23444.jpg" TargetMode="External"/><Relationship Id="rId38" Type="http://schemas.openxmlformats.org/officeDocument/2006/relationships/hyperlink" Target="https://jordanchalk.com/images/client/68%20-%20JordanChalk3-23849.jpg" TargetMode="External"/><Relationship Id="rId59" Type="http://schemas.openxmlformats.org/officeDocument/2006/relationships/hyperlink" Target="https://jordanchalk.com/images/client/90%20-%20JordanChalk3-23888.jpg" TargetMode="External"/><Relationship Id="rId103" Type="http://schemas.openxmlformats.org/officeDocument/2006/relationships/hyperlink" Target="https://jordanchalk.com/imagesNew/uploads/182_%28PD400JP8T12R%2915x7.5_%28dough%2915x7_.5_22_9_2025_dr_.pdf" TargetMode="External"/><Relationship Id="rId124" Type="http://schemas.openxmlformats.org/officeDocument/2006/relationships/hyperlink" Target="https://jordanchalk.com/imagesNew/uploads/61_%28MC75R6P1T%29_5.5_%28Modelling_clay%29_Blister_printing_5_.5x5_.5_22_9_2025_dr_.pdf" TargetMode="External"/><Relationship Id="rId310" Type="http://schemas.openxmlformats.org/officeDocument/2006/relationships/hyperlink" Target="https://jordanchalk.com/images/client/JordanChalk3-24023%20copy.jpg" TargetMode="External"/><Relationship Id="rId70" Type="http://schemas.openxmlformats.org/officeDocument/2006/relationships/hyperlink" Target="https://jordanchalk.com/images/client/102%20-%20JordanChalk3-24108.jpg" TargetMode="External"/><Relationship Id="rId91" Type="http://schemas.openxmlformats.org/officeDocument/2006/relationships/hyperlink" Target="https://jordanchalk.com/imagesNew/uploads/131_%28PD120C4%29_25.25X19_.4_%28Modelling_clay%29_22_9_2025_DR_.pdf" TargetMode="External"/><Relationship Id="rId145" Type="http://schemas.openxmlformats.org/officeDocument/2006/relationships/hyperlink" Target="https://jordanchalk.com/imagesNew/uploads/68MC360R24B%2930x21_%28Modelling_clay%29printing_Blister_18_9_2025_dr.pdf" TargetMode="External"/><Relationship Id="rId166" Type="http://schemas.openxmlformats.org/officeDocument/2006/relationships/hyperlink" Target="https://jordanchalk.com/imagesNew/uploads/54_Jordan_Chalk_Plastic_Crayon_Label_%2854-PP144P-15x7.5_cm%29_17-9-2025_DR_.pdf" TargetMode="External"/><Relationship Id="rId187" Type="http://schemas.openxmlformats.org/officeDocument/2006/relationships/hyperlink" Target="https://jordanchalk.com/imagesNew/uploads/40_Jordan_Chalk_Chalk_label_%2840-SQ12CT-6x12_cm%29_16-9-2025_Dr.pdf" TargetMode="External"/><Relationship Id="rId331" Type="http://schemas.openxmlformats.org/officeDocument/2006/relationships/hyperlink" Target="https://jordanchalk.com/images/client/JordanChalk3-24023-flesh-brown%2060%201000%20pixels%20.png" TargetMode="External"/><Relationship Id="rId1" Type="http://schemas.openxmlformats.org/officeDocument/2006/relationships/hyperlink" Target="https://jordanchalk.com/images/client/9%20-%20JordanChalk-23171.jpg" TargetMode="External"/><Relationship Id="rId212" Type="http://schemas.openxmlformats.org/officeDocument/2006/relationships/hyperlink" Target="https://jordanchalk.com/imagesNew/uploads/24_Jordan_Chalk_Chalk_label_%2824-SW20PM-15.4x8_.3_cm%29printing_16-9-2025_dr_.pdf" TargetMode="External"/><Relationship Id="rId233" Type="http://schemas.openxmlformats.org/officeDocument/2006/relationships/hyperlink" Target="https://jordanchalk.com/images/client/JordanChalk3-24066.jpg" TargetMode="External"/><Relationship Id="rId254" Type="http://schemas.openxmlformats.org/officeDocument/2006/relationships/hyperlink" Target="https://jordanchalk.com/images/client/JordanChalk4-24328.jpg" TargetMode="External"/><Relationship Id="rId28" Type="http://schemas.openxmlformats.org/officeDocument/2006/relationships/hyperlink" Target="https://jordanchalk.com/images/client/57%20-%20JordanChalk3-23973.jpg" TargetMode="External"/><Relationship Id="rId49" Type="http://schemas.openxmlformats.org/officeDocument/2006/relationships/hyperlink" Target="https://jordanchalk.com/images/client/79%20-%20JordanChalk3-23856.jpg" TargetMode="External"/><Relationship Id="rId114" Type="http://schemas.openxmlformats.org/officeDocument/2006/relationships/hyperlink" Target="https://jordanchalk.com/imagesNew/uploads/114_%28MC2000R12P%29_15x7.5_%28Modelling_clay%29_Blister_printing_15x7_.5__22_9_2025_dr_.pdf" TargetMode="External"/><Relationship Id="rId275" Type="http://schemas.openxmlformats.org/officeDocument/2006/relationships/hyperlink" Target="https://jordanchalk.com/images/client/8%20-%20JordanChalk-23163.jpg" TargetMode="External"/><Relationship Id="rId296" Type="http://schemas.openxmlformats.org/officeDocument/2006/relationships/hyperlink" Target="https://jordanchalk.com/images/client/2%20-%20JordanChalk-23203.jpg" TargetMode="External"/><Relationship Id="rId300" Type="http://schemas.openxmlformats.org/officeDocument/2006/relationships/hyperlink" Target="https://jordanchalk.com/images/client/3%20-%20JordanChalk3-23803.jpg" TargetMode="External"/><Relationship Id="rId60" Type="http://schemas.openxmlformats.org/officeDocument/2006/relationships/hyperlink" Target="https://jordanchalk.com/images/client/91%20-%20JordanChalk3-23900.jpg" TargetMode="External"/><Relationship Id="rId81" Type="http://schemas.openxmlformats.org/officeDocument/2006/relationships/hyperlink" Target="https://jordanchalk.com/images/client/147%20-%20JordanChalk-23485.jpg" TargetMode="External"/><Relationship Id="rId135" Type="http://schemas.openxmlformats.org/officeDocument/2006/relationships/hyperlink" Target="https://jordanchalk.com/imagesNew/uploads/79_%28MC100S2B%2918x12_%28Modelling_clay%29printing_Blister_18_9_2024_dr.pdf" TargetMode="External"/><Relationship Id="rId156" Type="http://schemas.openxmlformats.org/officeDocument/2006/relationships/hyperlink" Target="https://jordanchalk.com/imagesNew/uploads/89_%28MC150R10C%29_13x8x1.5_%28Modelling_clay%29_Blister_Printing_18_9_2025_dr_.pdf" TargetMode="External"/><Relationship Id="rId177" Type="http://schemas.openxmlformats.org/officeDocument/2006/relationships/hyperlink" Target="https://jordanchalk.com/imagesNew/uploads/166_Egg_chalk_Assorted_Colors_6Pcs-Carton_Tray_22_9_2025_DR.pdf" TargetMode="External"/><Relationship Id="rId198" Type="http://schemas.openxmlformats.org/officeDocument/2006/relationships/hyperlink" Target="https://jordanchalk.com/imagesNew/uploads/17-SW50C-15.8x13x10_.5cm_27-11-2025_RN_.pdf" TargetMode="External"/><Relationship Id="rId321" Type="http://schemas.openxmlformats.org/officeDocument/2006/relationships/hyperlink" Target="https://jordanchalk.com/images/client/JordanChalk3-24023-flesh-dark%20green-54%201000%20pixels%20.png" TargetMode="External"/><Relationship Id="rId202" Type="http://schemas.openxmlformats.org/officeDocument/2006/relationships/hyperlink" Target="https://jordanchalk.com/imagesNew/uploads/13-SW15C-10.3x6x10_.5cm_27-11-2025_RN_.pdf" TargetMode="External"/><Relationship Id="rId223" Type="http://schemas.openxmlformats.org/officeDocument/2006/relationships/hyperlink" Target="https://jordanchalk.com/images/client/Dough%20600ge%20-%20red%20jar.jpg" TargetMode="External"/><Relationship Id="rId244" Type="http://schemas.openxmlformats.org/officeDocument/2006/relationships/hyperlink" Target="https://jordanchalk.com/images/client/JordanChalk3-24203.jpg" TargetMode="External"/><Relationship Id="rId18" Type="http://schemas.openxmlformats.org/officeDocument/2006/relationships/hyperlink" Target="https://jordanchalk.com/images/client/47%20-%20JordanChalk-23427.jpg" TargetMode="External"/><Relationship Id="rId39" Type="http://schemas.openxmlformats.org/officeDocument/2006/relationships/hyperlink" Target="https://jordanchalk.com/images/client/69%20-%20JordanChalk3-23848.jpg" TargetMode="External"/><Relationship Id="rId265" Type="http://schemas.openxmlformats.org/officeDocument/2006/relationships/hyperlink" Target="https://jordanchalk.com/imagesNew/uploads/162_%28MC12000S24D%29_15.5x8x1_.5_%28Modelling_clay%291_Blister_23_9_2025_dr_.pdf" TargetMode="External"/><Relationship Id="rId286" Type="http://schemas.openxmlformats.org/officeDocument/2006/relationships/hyperlink" Target="https://jordanchalk.com/imagesNew/uploads/EX100.pdf" TargetMode="External"/><Relationship Id="rId50" Type="http://schemas.openxmlformats.org/officeDocument/2006/relationships/hyperlink" Target="https://jordanchalk.com/images/client/80%20-%20JordanChalk3-23855.jpg" TargetMode="External"/><Relationship Id="rId104" Type="http://schemas.openxmlformats.org/officeDocument/2006/relationships/hyperlink" Target="https://jordanchalk.com/imagesNew/uploads/181_%28PD375JP5T12R%2915x7.5_%28dough%2915x7_.5_22_9_2025_dr_.pdf" TargetMode="External"/><Relationship Id="rId125" Type="http://schemas.openxmlformats.org/officeDocument/2006/relationships/hyperlink" Target="https://jordanchalk.com/imagesNew/uploads/60_%28MC150R12H2TR%2911.6x11_.6_%28Modelling_clay%29_Blister_22_9_2025_dr_.pdf" TargetMode="External"/><Relationship Id="rId146" Type="http://schemas.openxmlformats.org/officeDocument/2006/relationships/hyperlink" Target="https://jordanchalk.com/imagesNew/uploads/67_%28MC180R12B%2921X14.5_%28Modelling_clay%29printing_Blister_18_9_2025_dr_.pdf" TargetMode="External"/><Relationship Id="rId167" Type="http://schemas.openxmlformats.org/officeDocument/2006/relationships/hyperlink" Target="https://jordanchalk.com/imagesNew/uploads/53_Jordan_Chalk_Plastic_Crayon_Label_%2853-PP72J-15x7.5_cm%29_17-9-2025_DR_.pdf" TargetMode="External"/><Relationship Id="rId188" Type="http://schemas.openxmlformats.org/officeDocument/2006/relationships/hyperlink" Target="https://jordanchalk.com/imagesNew/uploads/38_Jordan_Chalk_Chalk_label_%2838-SQ6BT-5x6_cm%29_PRINTING_16-9-2025_Dr.pdf" TargetMode="External"/><Relationship Id="rId311" Type="http://schemas.openxmlformats.org/officeDocument/2006/relationships/hyperlink" Target="https://jordanchalk.com/images/client/JordanChalk3-24023-flesh-ivory-97%201000%20pixels%20.png" TargetMode="External"/><Relationship Id="rId332" Type="http://schemas.openxmlformats.org/officeDocument/2006/relationships/hyperlink" Target="https://jordanchalk.com/images/client/JordanChalk3-24023-flesh-row%20Umber-52%201000%20pixels%20.png" TargetMode="External"/><Relationship Id="rId71" Type="http://schemas.openxmlformats.org/officeDocument/2006/relationships/hyperlink" Target="https://jordanchalk.com/images/client/103%20-%20JordanChalk3-24109.jpg" TargetMode="External"/><Relationship Id="rId92" Type="http://schemas.openxmlformats.org/officeDocument/2006/relationships/hyperlink" Target="https://jordanchalk.com/imagesNew/uploads/172_%28PD300P1%2913.5x5_%28Dough%29_18_9_2025_dr_copy_.pdf" TargetMode="External"/><Relationship Id="rId213" Type="http://schemas.openxmlformats.org/officeDocument/2006/relationships/hyperlink" Target="https://jordanchalk.com/imagesNew/uploads/112_%28MC500R12P%29_12x5_%28Modelling_clay%29_Blister_12x5__22_9_2025_dr.pdf" TargetMode="External"/><Relationship Id="rId234" Type="http://schemas.openxmlformats.org/officeDocument/2006/relationships/hyperlink" Target="https://jordanchalk.com/images/client/JordanChalk3-24155.jpg" TargetMode="External"/><Relationship Id="rId2" Type="http://schemas.openxmlformats.org/officeDocument/2006/relationships/hyperlink" Target="https://jordanchalk.com/images/client/165%20-%20JordanChalk-23169.jpg" TargetMode="External"/><Relationship Id="rId29" Type="http://schemas.openxmlformats.org/officeDocument/2006/relationships/hyperlink" Target="https://jordanchalk.com/images/client/58%20-%20JordanChalk3-23937.jpg" TargetMode="External"/><Relationship Id="rId255" Type="http://schemas.openxmlformats.org/officeDocument/2006/relationships/hyperlink" Target="https://jordanchalk.com/images/client/JordanChalk4-24331.jpg" TargetMode="External"/><Relationship Id="rId276" Type="http://schemas.openxmlformats.org/officeDocument/2006/relationships/hyperlink" Target="https://jordanchalk.com/images/client/JordanChalk-23209.jpg" TargetMode="External"/><Relationship Id="rId297" Type="http://schemas.openxmlformats.org/officeDocument/2006/relationships/hyperlink" Target="https://jordanchalk.com/images/client/4%20-%20JordanChalk3-23812.jpg" TargetMode="External"/><Relationship Id="rId40" Type="http://schemas.openxmlformats.org/officeDocument/2006/relationships/hyperlink" Target="https://jordanchalk.com/images/client/70%20-%20JordanChalk3-23840.jpg" TargetMode="External"/><Relationship Id="rId115" Type="http://schemas.openxmlformats.org/officeDocument/2006/relationships/hyperlink" Target="https://jordanchalk.com/imagesNew/uploads/113_%28MC1000R12P%29_15x7.5_%28Modelling_clay%29_Blister_15x7_.5_22_9_2025_dr_.pdf" TargetMode="External"/><Relationship Id="rId136" Type="http://schemas.openxmlformats.org/officeDocument/2006/relationships/hyperlink" Target="https://jordanchalk.com/imagesNew/uploads/78_%28MC180R6N6SB6T%2930x21_%28Modelling_clay%29printing_Blister_18_9_2025_dr.pdf" TargetMode="External"/><Relationship Id="rId157" Type="http://schemas.openxmlformats.org/officeDocument/2006/relationships/hyperlink" Target="https://jordanchalk.com/imagesNew/uploads/88_%28MC120R8C%29_10.5x8x1_.5_%28Modelling_clay%29_Blister_printing_24_11_2025_ER_.pdf" TargetMode="External"/><Relationship Id="rId178" Type="http://schemas.openxmlformats.org/officeDocument/2006/relationships/hyperlink" Target="https://jordanchalk.com/imagesNew/uploads/32_Jordan_Chalk_Chalk_label_%2832-SW60PR-15x7.5_cm%29_printing_16_9_2025_Dr_.pdf" TargetMode="External"/><Relationship Id="rId301" Type="http://schemas.openxmlformats.org/officeDocument/2006/relationships/hyperlink" Target="https://jordanchalk.com/images/client/5%20-%20JordanChalk3-23802.jpg" TargetMode="External"/><Relationship Id="rId322" Type="http://schemas.openxmlformats.org/officeDocument/2006/relationships/hyperlink" Target="https://jordanchalk.com/images/client/JordanChalk3-24025-light%20green-86%201000%20pixels.png" TargetMode="External"/><Relationship Id="rId61" Type="http://schemas.openxmlformats.org/officeDocument/2006/relationships/hyperlink" Target="https://jordanchalk.com/images/client/92%20-%20JordanChalk3-23902.jpg" TargetMode="External"/><Relationship Id="rId82" Type="http://schemas.openxmlformats.org/officeDocument/2006/relationships/hyperlink" Target="https://jordanchalk.com/images/client/146%20-%20JordanChalk-23482.jpg" TargetMode="External"/><Relationship Id="rId199" Type="http://schemas.openxmlformats.org/officeDocument/2006/relationships/hyperlink" Target="https://jordanchalk.com/imagesNew/uploads/16_Jordan_Chalk_Chalk_label_%2816-SW20PW-15x7.5_cm%29printing_14-9-2025_dR_.pdf" TargetMode="External"/><Relationship Id="rId203" Type="http://schemas.openxmlformats.org/officeDocument/2006/relationships/hyperlink" Target="https://jordanchalk.com/imagesNew/uploads/12-SW15W-10.3x6x10_.5cm_27-11-2025_RN_.pdf" TargetMode="External"/><Relationship Id="rId19" Type="http://schemas.openxmlformats.org/officeDocument/2006/relationships/hyperlink" Target="https://jordanchalk.com/images/client/48%20-%20JordanChalk-23439.jpg" TargetMode="External"/><Relationship Id="rId224" Type="http://schemas.openxmlformats.org/officeDocument/2006/relationships/hyperlink" Target="https://jordanchalk.com/images/client/JordanChalk-%20Moulds%20plister.jpg" TargetMode="External"/><Relationship Id="rId245" Type="http://schemas.openxmlformats.org/officeDocument/2006/relationships/hyperlink" Target="https://jordanchalk.com/images/client/JordanChalk3-24208.jpg" TargetMode="External"/><Relationship Id="rId266" Type="http://schemas.openxmlformats.org/officeDocument/2006/relationships/hyperlink" Target="https://jordanchalk.com/imagesNew/uploads/162_%28MC12000S24D%29_15.5x8x1_.5_%28Modelling_clay%291_Blister_23_9_2025_dr_.pdf" TargetMode="External"/><Relationship Id="rId287" Type="http://schemas.openxmlformats.org/officeDocument/2006/relationships/hyperlink" Target="https://jordanchalk.com/imagesNew/uploads/EX10.pdf" TargetMode="External"/><Relationship Id="rId30" Type="http://schemas.openxmlformats.org/officeDocument/2006/relationships/hyperlink" Target="https://jordanchalk.com/images/client/59%20-%20JordanChalk3-23961.jpg" TargetMode="External"/><Relationship Id="rId105" Type="http://schemas.openxmlformats.org/officeDocument/2006/relationships/hyperlink" Target="https://jordanchalk.com/imagesNew/uploads/180_%28PD800JC16T12R%29_Dough_%2834.6x51_.4%29_22_9_2025_dr_part_2_.pdf" TargetMode="External"/><Relationship Id="rId126" Type="http://schemas.openxmlformats.org/officeDocument/2006/relationships/hyperlink" Target="https://jordanchalk.com/imagesNew/uploads/59_%28MC150R12M2TR%29_9.5x8_%28Modelling_clay%29_Blister_printing_22_9_2025_dr_.pdf" TargetMode="External"/><Relationship Id="rId147" Type="http://schemas.openxmlformats.org/officeDocument/2006/relationships/hyperlink" Target="https://jordanchalk.com/imagesNew/uploads/66_%28MC150R10B%2921X14.5_%28Modelling_clay%29printing_Blister_18_9_2025_dr_.pdf" TargetMode="External"/><Relationship Id="rId168" Type="http://schemas.openxmlformats.org/officeDocument/2006/relationships/hyperlink" Target="https://jordanchalk.com/imagesNew/uploads/52_Jordan_Chalk_Plastic_Crayon_%2836.6X18_.8%29_17-9-2025_DR_.pdf" TargetMode="External"/><Relationship Id="rId312" Type="http://schemas.openxmlformats.org/officeDocument/2006/relationships/hyperlink" Target="https://jordanchalk.com/images/client/JordanChalk3-24023-flesh-light%20brown%201000%20pixels%20.png" TargetMode="External"/><Relationship Id="rId333" Type="http://schemas.openxmlformats.org/officeDocument/2006/relationships/hyperlink" Target="https://jordanchalk.com/images/client/JordanChalk3-24023-light%20blue-%2062%201000%20pixels%20.png" TargetMode="External"/><Relationship Id="rId51" Type="http://schemas.openxmlformats.org/officeDocument/2006/relationships/hyperlink" Target="https://jordanchalk.com/images/client/81%20-%20JordanChalk3-23854.jpg" TargetMode="External"/><Relationship Id="rId72" Type="http://schemas.openxmlformats.org/officeDocument/2006/relationships/hyperlink" Target="https://jordanchalk.com/images/client/104%20-%20JordanChalk3-24105.jpg" TargetMode="External"/><Relationship Id="rId93" Type="http://schemas.openxmlformats.org/officeDocument/2006/relationships/hyperlink" Target="https://jordanchalk.com/imagesNew/uploads/139_%28PD500P1%2915x12.5_%28dough%29_22_9_2025_DR_.pdf" TargetMode="External"/><Relationship Id="rId189" Type="http://schemas.openxmlformats.org/officeDocument/2006/relationships/hyperlink" Target="https://jordanchalk.com/imagesNew/uploads/39_Jordan_Chalk_Chalk_label_%2839-SQ6WT-5x6_cm%29_printings_16-9-2024_Dr.pdf" TargetMode="External"/><Relationship Id="rId3" Type="http://schemas.openxmlformats.org/officeDocument/2006/relationships/hyperlink" Target="https://jordanchalk.com/images/client/10%20-%20JordanChalk-23175.jpg" TargetMode="External"/><Relationship Id="rId214" Type="http://schemas.openxmlformats.org/officeDocument/2006/relationships/hyperlink" Target="https://jordanchalk.com/imagesNew/uploads/36_Jordan_Chalk_Chalk_label_%2836-CP500P-15x7.5_cm%29printing_16_9_2025_dr_.pdf" TargetMode="External"/><Relationship Id="rId235" Type="http://schemas.openxmlformats.org/officeDocument/2006/relationships/hyperlink" Target="https://jordanchalk.com/images/client/JordanChalk3-24157.jpg" TargetMode="External"/><Relationship Id="rId256" Type="http://schemas.openxmlformats.org/officeDocument/2006/relationships/hyperlink" Target="https://jordanchalk.com/images/client/JordanChalk4-24337.jpg" TargetMode="External"/><Relationship Id="rId277" Type="http://schemas.openxmlformats.org/officeDocument/2006/relationships/hyperlink" Target="https://jordanchalk.com/imagesNew/uploads/22_Jordan_Chalk_Chalk_label_%2822-SW140P_-15x7.5_cm%29printing_16-9-2025_dr_.pdf" TargetMode="External"/><Relationship Id="rId298" Type="http://schemas.openxmlformats.org/officeDocument/2006/relationships/hyperlink" Target="https://jordanchalk.com/images/client/6%20-%20JordanChalk3-23810.jpg" TargetMode="External"/><Relationship Id="rId116" Type="http://schemas.openxmlformats.org/officeDocument/2006/relationships/hyperlink" Target="https://jordanchalk.com/imagesNew/uploads/111_%28MC100R6P%295.5_%28Modelling_clay%29_Blister_5_.8x5_.8__22_9_2025_dr_.pdf" TargetMode="External"/><Relationship Id="rId137" Type="http://schemas.openxmlformats.org/officeDocument/2006/relationships/hyperlink" Target="https://jordanchalk.com/imagesNew/uploads/77_%28MC180R12B4TR%2930x21_%28Modelling_clay%29printing_Blister_18_9_2025_dr.pdf" TargetMode="External"/><Relationship Id="rId158" Type="http://schemas.openxmlformats.org/officeDocument/2006/relationships/hyperlink" Target="https://jordanchalk.com/imagesNew/uploads/87_%28MC90R6C%29_8x8x1.5_%28Modelling_clay%29_Blister_printing_17_9_2025_DR_.pdf" TargetMode="External"/><Relationship Id="rId302" Type="http://schemas.openxmlformats.org/officeDocument/2006/relationships/hyperlink" Target="https://jordanchalk.com/images/client/JordanChalk3-23810-Hanger%20copy.jpg" TargetMode="External"/><Relationship Id="rId323" Type="http://schemas.openxmlformats.org/officeDocument/2006/relationships/hyperlink" Target="https://jordanchalk.com/images/client/JordanChalk3-24023-black-8%201000%20pixels.png" TargetMode="External"/><Relationship Id="rId20" Type="http://schemas.openxmlformats.org/officeDocument/2006/relationships/hyperlink" Target="https://jordanchalk.com/images/client/49%20-%20JordanChalk-23462.jpg" TargetMode="External"/><Relationship Id="rId41" Type="http://schemas.openxmlformats.org/officeDocument/2006/relationships/hyperlink" Target="https://jordanchalk.com/images/client/71%20-%20JordanChalk3-23858.jpg" TargetMode="External"/><Relationship Id="rId62" Type="http://schemas.openxmlformats.org/officeDocument/2006/relationships/hyperlink" Target="https://jordanchalk.com/images/client/93%20-%20JordanChalk3-23889.jpg" TargetMode="External"/><Relationship Id="rId83" Type="http://schemas.openxmlformats.org/officeDocument/2006/relationships/hyperlink" Target="https://jordanchalk.com/images/client/145%20-%20JordanChalk-23228.jpg" TargetMode="External"/><Relationship Id="rId179" Type="http://schemas.openxmlformats.org/officeDocument/2006/relationships/hyperlink" Target="https://jordanchalk.com/imagesNew/uploads/34_Jordan_Chalk_Chalk_label_%2834-SW10PX-15x7.5_cm%29_printing_16-9-2025_dr_.pdf" TargetMode="External"/><Relationship Id="rId190" Type="http://schemas.openxmlformats.org/officeDocument/2006/relationships/hyperlink" Target="https://jordanchalk.com/imagesNew/uploads/37_Jordan_Chalk_Chalk_label_%2837-SQ6CT-5x6_cm%29_16-9-2025_dr.pdf" TargetMode="External"/><Relationship Id="rId204" Type="http://schemas.openxmlformats.org/officeDocument/2006/relationships/hyperlink" Target="https://jordanchalk.com/imagesNew/uploads/10_Jordan_Chalk_New_Chalk_Packages_%2810-SW6W-12.5x2_.25x10_.55_cm%29_14-9-2025_dr_.pdf" TargetMode="External"/><Relationship Id="rId225" Type="http://schemas.openxmlformats.org/officeDocument/2006/relationships/hyperlink" Target="https://jordanchalk.com/images/client/JordanChalk3-23755.jpg" TargetMode="External"/><Relationship Id="rId246" Type="http://schemas.openxmlformats.org/officeDocument/2006/relationships/hyperlink" Target="https://jordanchalk.com/images/client/JordanChalk3-24227.jpg" TargetMode="External"/><Relationship Id="rId267" Type="http://schemas.openxmlformats.org/officeDocument/2006/relationships/hyperlink" Target="https://jordanchalk.com/imagesNew/uploads/162_%28MC12000S24D%29_15.5x8x1_.5_%28Modelling_clay%291_Blister_23_9_2025_dr_.pdf" TargetMode="External"/><Relationship Id="rId288" Type="http://schemas.openxmlformats.org/officeDocument/2006/relationships/hyperlink" Target="https://jordanchalk.com/imagesNew/uploads/EX10.pdf" TargetMode="External"/><Relationship Id="rId106" Type="http://schemas.openxmlformats.org/officeDocument/2006/relationships/hyperlink" Target="https://jordanchalk.com/imagesNew/uploads/179_%28PD600JC8T12R%29_Dough_54x38_22_9_2025_dr_part_2.pdf" TargetMode="External"/><Relationship Id="rId127" Type="http://schemas.openxmlformats.org/officeDocument/2006/relationships/hyperlink" Target="https://jordanchalk.com/imagesNew/uploads/57_%28MC150R12H2T%2911.6x11_.6_%28Modelling_clay%29_Blister_printing_22_9_2025_dr_.pdf" TargetMode="External"/><Relationship Id="rId313" Type="http://schemas.openxmlformats.org/officeDocument/2006/relationships/hyperlink" Target="https://jordanchalk.com/images/client/JordanChalk3-24025-yellow%201000%20pixels%20.png" TargetMode="External"/><Relationship Id="rId10" Type="http://schemas.openxmlformats.org/officeDocument/2006/relationships/hyperlink" Target="https://jordanchalk.com/images/client/18%20-%20JordanChalk-23092.jpg" TargetMode="External"/><Relationship Id="rId31" Type="http://schemas.openxmlformats.org/officeDocument/2006/relationships/hyperlink" Target="https://jordanchalk.com/images/client/60%20-%20JordanChalk3-23978.jpg" TargetMode="External"/><Relationship Id="rId52" Type="http://schemas.openxmlformats.org/officeDocument/2006/relationships/hyperlink" Target="https://jordanchalk.com/images/client/82%20-%20JordanChalk3-23853.jpg" TargetMode="External"/><Relationship Id="rId73" Type="http://schemas.openxmlformats.org/officeDocument/2006/relationships/hyperlink" Target="https://jordanchalk.com/images/client/105%20-%20JordanChalk3-24104.jpg" TargetMode="External"/><Relationship Id="rId94" Type="http://schemas.openxmlformats.org/officeDocument/2006/relationships/hyperlink" Target="https://jordanchalk.com/imagesNew/uploads/140_%28PD1000P1%2915x7.5_%28dough%29_22_9_2025_DR_.pdf" TargetMode="External"/><Relationship Id="rId148" Type="http://schemas.openxmlformats.org/officeDocument/2006/relationships/hyperlink" Target="https://jordanchalk.com/imagesNew/uploads/65_%28MC120R8B%2921X14.5_%28Modelling_clay%29printing_Blister_18_9_2025_dr_.pdf" TargetMode="External"/><Relationship Id="rId169" Type="http://schemas.openxmlformats.org/officeDocument/2006/relationships/hyperlink" Target="https://jordanchalk.com/imagesNew/uploads/51_Jordan_Chalk_Plastic_Crayon_%2829.1X17_.4%29_17-9-2025_DR_.pdf" TargetMode="External"/><Relationship Id="rId334" Type="http://schemas.openxmlformats.org/officeDocument/2006/relationships/hyperlink" Target="https://jordanchalk.com/images/client/JordanChalk3-24049-%20special%20colors%20&amp;%20standard%20colors.jpg" TargetMode="External"/><Relationship Id="rId4" Type="http://schemas.openxmlformats.org/officeDocument/2006/relationships/hyperlink" Target="https://jordanchalk.com/images/client/12%20-%20JordanChalk-23185.jpg" TargetMode="External"/><Relationship Id="rId180" Type="http://schemas.openxmlformats.org/officeDocument/2006/relationships/hyperlink" Target="https://jordanchalk.com/imagesNew/uploads/36_Jordan_Chalk_Chalk_label_%2836-CP500P-15x7.5_cm%29printing_16_9_2025_dr_.pdf" TargetMode="External"/><Relationship Id="rId215" Type="http://schemas.openxmlformats.org/officeDocument/2006/relationships/hyperlink" Target="https://jordanchalk.com/imagesNew/uploads/45_Jordan_Chalk_Plastic_Crayon_%2812X16.25%29_17-2-2025_DR_.pdf" TargetMode="External"/><Relationship Id="rId236" Type="http://schemas.openxmlformats.org/officeDocument/2006/relationships/hyperlink" Target="https://jordanchalk.com/images/client/JordanChalk3-24164.jpg" TargetMode="External"/><Relationship Id="rId257" Type="http://schemas.openxmlformats.org/officeDocument/2006/relationships/hyperlink" Target="https://jordanchalk.com/images/client/JordanChalk4-24340.jpg" TargetMode="External"/><Relationship Id="rId278" Type="http://schemas.openxmlformats.org/officeDocument/2006/relationships/hyperlink" Target="https://jordanchalk.com/images/client/23%20-%20JordanChalk-23134.jpg" TargetMode="External"/><Relationship Id="rId303" Type="http://schemas.openxmlformats.org/officeDocument/2006/relationships/hyperlink" Target="https://jordanchalk.com/images/client/JordanChalk3-23803-Hanger%20copy%202.jpg" TargetMode="External"/><Relationship Id="rId42" Type="http://schemas.openxmlformats.org/officeDocument/2006/relationships/hyperlink" Target="https://jordanchalk.com/images/client/72%20-%20JordanChalk3-23841.jpg" TargetMode="External"/><Relationship Id="rId84" Type="http://schemas.openxmlformats.org/officeDocument/2006/relationships/hyperlink" Target="https://jordanchalk.com/images/client/148%20-%20JordanChalk-23478.jpg" TargetMode="External"/><Relationship Id="rId138" Type="http://schemas.openxmlformats.org/officeDocument/2006/relationships/hyperlink" Target="https://jordanchalk.com/imagesNew/uploads/76%28MC150R10B4TR%2930x21_%28Modelling_clay%29_Blister%29printing_18_9_2025_dr.pdf" TargetMode="External"/><Relationship Id="rId191" Type="http://schemas.openxmlformats.org/officeDocument/2006/relationships/hyperlink" Target="https://jordanchalk.com/imagesNew/uploads/32_Jordan_Chalk_Chalk_label_%2832-SW60PR-15x7.5_cm%29_printing_16_9_2025_Dr_.pdf" TargetMode="External"/><Relationship Id="rId205" Type="http://schemas.openxmlformats.org/officeDocument/2006/relationships/hyperlink" Target="https://jordanchalk.com/imagesNew/uploads/9-SW3B-6.25x2_.2x10_.5cm_27-11-2025_RN_.pdf" TargetMode="External"/><Relationship Id="rId247" Type="http://schemas.openxmlformats.org/officeDocument/2006/relationships/hyperlink" Target="https://jordanchalk.com/images/client/JordanChalk4-24268.jpg" TargetMode="External"/><Relationship Id="rId107" Type="http://schemas.openxmlformats.org/officeDocument/2006/relationships/hyperlink" Target="https://jordanchalk.com/indexNew.php/products/details/category/plastic-jars?cat=24" TargetMode="External"/><Relationship Id="rId289" Type="http://schemas.openxmlformats.org/officeDocument/2006/relationships/hyperlink" Target="https://jordanchalk.com/imagesNew/uploads/EX12.pdf" TargetMode="External"/><Relationship Id="rId11" Type="http://schemas.openxmlformats.org/officeDocument/2006/relationships/hyperlink" Target="https://jordanchalk.com/images/client/19%20-%20JordanChalk-23190.jpg" TargetMode="External"/><Relationship Id="rId53" Type="http://schemas.openxmlformats.org/officeDocument/2006/relationships/hyperlink" Target="https://jordanchalk.com/images/client/83%20-%20JordanChalk3-23852.jpg" TargetMode="External"/><Relationship Id="rId149" Type="http://schemas.openxmlformats.org/officeDocument/2006/relationships/hyperlink" Target="https://jordanchalk.com/imagesNew/uploads/64_%28MC90R6B%2918x12_%28Modelling_clay%29printing_Blister_18_9_2025_dr.pdf" TargetMode="External"/><Relationship Id="rId314" Type="http://schemas.openxmlformats.org/officeDocument/2006/relationships/hyperlink" Target="https://jordanchalk.com/images/client/JordanChalk3-24023-orange-4%201000%20pixels%20.png" TargetMode="External"/><Relationship Id="rId95" Type="http://schemas.openxmlformats.org/officeDocument/2006/relationships/hyperlink" Target="https://jordanchalk.com/imagesNew/uploads/164_%28PD5000P100%2913.5x5_%28dough%29_22_9_2025_DR_.pdf" TargetMode="External"/><Relationship Id="rId160" Type="http://schemas.openxmlformats.org/officeDocument/2006/relationships/hyperlink" Target="https://jordanchalk.com/imagesNew/uploads/85_%28MC37.5R6C%29_4_.7x8x1_%28Modelling_clay%29_Blister_Printintg_17_9_2025_DR_.pdf" TargetMode="External"/><Relationship Id="rId216" Type="http://schemas.openxmlformats.org/officeDocument/2006/relationships/hyperlink" Target="https://jordanchalk.com/images/client/45%20-%20JordanChalk-23436.jpg" TargetMode="External"/><Relationship Id="rId258" Type="http://schemas.openxmlformats.org/officeDocument/2006/relationships/hyperlink" Target="https://jordanchalk.com/images/client/JordanChalk-23068.jpg" TargetMode="External"/><Relationship Id="rId22" Type="http://schemas.openxmlformats.org/officeDocument/2006/relationships/hyperlink" Target="https://jordanchalk.com/images/client/51%20-%20JordanChalk-23456.jpg" TargetMode="External"/><Relationship Id="rId64" Type="http://schemas.openxmlformats.org/officeDocument/2006/relationships/hyperlink" Target="https://jordanchalk.com/images/client/96%20-%20JordanChalk3-24060.jpg" TargetMode="External"/><Relationship Id="rId118" Type="http://schemas.openxmlformats.org/officeDocument/2006/relationships/hyperlink" Target="https://jordanchalk.com/imagesNew/uploads/100_%28MC2400S24P%29_15x7.5_%28Modelling_clay%29_Blister_printing_15x7_.5_22_9_2024_dr_.pdf" TargetMode="External"/><Relationship Id="rId325" Type="http://schemas.openxmlformats.org/officeDocument/2006/relationships/hyperlink" Target="https://jordanchalk.com/images/client/JordanChalk3-24023-brown-94%201000%20pixels%20.png" TargetMode="External"/><Relationship Id="rId171" Type="http://schemas.openxmlformats.org/officeDocument/2006/relationships/hyperlink" Target="https://jordanchalk.com/imagesNew/uploads/48%28same_size_as_47%29-PP12T-11.3x1x13_.2cm_27-11-2025_RN_.pdf" TargetMode="External"/><Relationship Id="rId227" Type="http://schemas.openxmlformats.org/officeDocument/2006/relationships/hyperlink" Target="https://jordanchalk.com/images/client/JordanChalk3-23764.jpg" TargetMode="External"/><Relationship Id="rId269" Type="http://schemas.openxmlformats.org/officeDocument/2006/relationships/hyperlink" Target="https://jordanchalk.com/images/client/Dough%20400ge%20copy.jpg" TargetMode="External"/><Relationship Id="rId33" Type="http://schemas.openxmlformats.org/officeDocument/2006/relationships/hyperlink" Target="https://jordanchalk.com/images/client/63%20-%20JordanChalk3-23847.jpg" TargetMode="External"/><Relationship Id="rId129" Type="http://schemas.openxmlformats.org/officeDocument/2006/relationships/hyperlink" Target="https://jordanchalk.com/imagesNew/uploads/55_%28MC150R12CR2T%2913.5x5_%28Modelling_clay%29_Blister_printing_13_.5x5__22_9_2025_dr_.pdf" TargetMode="External"/><Relationship Id="rId280" Type="http://schemas.openxmlformats.org/officeDocument/2006/relationships/hyperlink" Target="https://jordanchalk.com/images/client/11%20-%20JordanChalk-23160.jpg" TargetMode="External"/><Relationship Id="rId336" Type="http://schemas.openxmlformats.org/officeDocument/2006/relationships/hyperlink" Target="https://jordanchalk.com/images/client/169%20-%20JordanChalk4-24351.jpg" TargetMode="External"/><Relationship Id="rId75" Type="http://schemas.openxmlformats.org/officeDocument/2006/relationships/hyperlink" Target="https://jordanchalk.com/images/client/109%20-%20JordanChalk3-24014.jpg" TargetMode="External"/><Relationship Id="rId140" Type="http://schemas.openxmlformats.org/officeDocument/2006/relationships/hyperlink" Target="https://jordanchalk.com/imagesNew/uploads/73_%28MC75R12B2T%2921X14.5_%28Modelling_clay%29printing_Blister_18_9_2025_dr_.pdf" TargetMode="External"/><Relationship Id="rId182" Type="http://schemas.openxmlformats.org/officeDocument/2006/relationships/hyperlink" Target="https://jordanchalk.com/imagesNew/uploads/169_SQ72C_L11xW9.3xH9_.7cm_Diecut_10-11-2025_FS_.pdf" TargetMode="External"/><Relationship Id="rId6" Type="http://schemas.openxmlformats.org/officeDocument/2006/relationships/hyperlink" Target="https://jordanchalk.com/images/client/14%20-%20JordanChalk-23147.jpg" TargetMode="External"/><Relationship Id="rId238" Type="http://schemas.openxmlformats.org/officeDocument/2006/relationships/hyperlink" Target="https://jordanchalk.com/images/client/JordanChalk3-24181.jpg" TargetMode="External"/><Relationship Id="rId291" Type="http://schemas.openxmlformats.org/officeDocument/2006/relationships/hyperlink" Target="https://jordanchalk.com/imagesNew/uploads/EX10.pdf" TargetMode="External"/><Relationship Id="rId305" Type="http://schemas.openxmlformats.org/officeDocument/2006/relationships/hyperlink" Target="https://jordanchalk.com/images/client/JordanChalk3-23802_Hanger%20copy%202.jpg" TargetMode="External"/><Relationship Id="rId44" Type="http://schemas.openxmlformats.org/officeDocument/2006/relationships/hyperlink" Target="https://jordanchalk.com/images/client/74%20-%20JordanChalk3-23844.jpg" TargetMode="External"/><Relationship Id="rId86" Type="http://schemas.openxmlformats.org/officeDocument/2006/relationships/hyperlink" Target="https://jordanchalk.com/imagesNew/uploads/145%28R25P%2915X7.5cm_14-9-2025_dr_.pdf" TargetMode="External"/><Relationship Id="rId151" Type="http://schemas.openxmlformats.org/officeDocument/2006/relationships/hyperlink" Target="https://jordanchalk.com/imagesNew/uploads/94_%28MC360R6CJ%29_14x10x2.5_%28Modelling_clay%29_Blister_prining_18_9_2025_dr_.pdf" TargetMode="External"/><Relationship Id="rId193" Type="http://schemas.openxmlformats.org/officeDocument/2006/relationships/hyperlink" Target="https://jordanchalk.com/imagesNew/uploads/28_Jordan_Chalk_Chalk_label_%2828-SW20PN-15x7.5_cm%29_printing_16-9-2025_dr_.pdf" TargetMode="External"/><Relationship Id="rId207" Type="http://schemas.openxmlformats.org/officeDocument/2006/relationships/hyperlink" Target="https://jordanchalk.com/imagesNew/uploads/20_Jordan_Chalk_New_Chalk_Packages_%2820-SW75C-66X33%29_22-9-2025_DR.pdf" TargetMode="External"/><Relationship Id="rId249" Type="http://schemas.openxmlformats.org/officeDocument/2006/relationships/hyperlink" Target="https://jordanchalk.com/images/client/JordanChalk4-24290.jpg" TargetMode="External"/><Relationship Id="rId13" Type="http://schemas.openxmlformats.org/officeDocument/2006/relationships/hyperlink" Target="https://jordanchalk.com/images/client/21%20-%20JordanChalk-23111.jpg" TargetMode="External"/><Relationship Id="rId109" Type="http://schemas.openxmlformats.org/officeDocument/2006/relationships/hyperlink" Target="https://jordanchalk.com/imagesNew/uploads/176_%28PD600JC3%29_Dough_23.3x37_.6_22_9_2025_dr_.pdf" TargetMode="External"/><Relationship Id="rId260" Type="http://schemas.openxmlformats.org/officeDocument/2006/relationships/hyperlink" Target="https://jordanchalk.com/images/client/JordanChalk-23213.jpg" TargetMode="External"/><Relationship Id="rId316" Type="http://schemas.openxmlformats.org/officeDocument/2006/relationships/hyperlink" Target="https://jordanchalk.com/images/client/JordanChalk3-24025-red-1%201000%20pixels.png" TargetMode="External"/><Relationship Id="rId55" Type="http://schemas.openxmlformats.org/officeDocument/2006/relationships/hyperlink" Target="https://jordanchalk.com/images/client/85%20-%20JordanChalk3-23872.jpg" TargetMode="External"/><Relationship Id="rId97" Type="http://schemas.openxmlformats.org/officeDocument/2006/relationships/hyperlink" Target="https://jordanchalk.com/imagesNew/uploads/137_%28PD500P10T6%2915x7.5_%28dough%29_22_9_2025_DR_.pdf" TargetMode="External"/><Relationship Id="rId120" Type="http://schemas.openxmlformats.org/officeDocument/2006/relationships/hyperlink" Target="https://jordanchalk.com/imagesNew/uploads/97_%28MC500S10P%2912x5_%28Modelling_clay%29_Blister_12x5_22_9_2025_dr.pdf" TargetMode="External"/><Relationship Id="rId162" Type="http://schemas.openxmlformats.org/officeDocument/2006/relationships/hyperlink" Target="https://jordanchalk.com/imagesNew/uploads/104_Jordan_Chalk_Modelling_Clay_Display_66.4X27__.7_MC1200S12D_printing_18-9-2025_dr__.pdf" TargetMode="External"/><Relationship Id="rId218" Type="http://schemas.openxmlformats.org/officeDocument/2006/relationships/hyperlink" Target="https://jordanchalk.com/imagesNew/uploads/180_%28PD800JC16T12R%29_Dough_%2834.6x51_.4%29_22_9_2025_dr_part_2_.pdf" TargetMode="External"/><Relationship Id="rId271" Type="http://schemas.openxmlformats.org/officeDocument/2006/relationships/hyperlink" Target="https://jordanchalk.com/images/client/JordanChalk-23220.jpg" TargetMode="External"/><Relationship Id="rId24" Type="http://schemas.openxmlformats.org/officeDocument/2006/relationships/hyperlink" Target="https://jordanchalk.com/images/client/53%20-%20JordanChalk-23460.jpg" TargetMode="External"/><Relationship Id="rId66" Type="http://schemas.openxmlformats.org/officeDocument/2006/relationships/hyperlink" Target="https://jordanchalk.com/images/client/99%20-%20JordanChalk3-24135.jpg" TargetMode="External"/><Relationship Id="rId131" Type="http://schemas.openxmlformats.org/officeDocument/2006/relationships/hyperlink" Target="https://jordanchalk.com/imagesNew/uploads/83_%28MC200S4B4TR%2930x21_%28Modelling_clay%29printing_Blister_18_9_2025_dr.pdf" TargetMode="External"/><Relationship Id="rId327" Type="http://schemas.openxmlformats.org/officeDocument/2006/relationships/hyperlink" Target="https://jordanchalk.com/images/client/JordanChalk3-24023-whie%201000%20pixels%20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14"/>
  <sheetViews>
    <sheetView showGridLines="0" tabSelected="1" zoomScale="55" zoomScaleNormal="55" workbookViewId="0">
      <pane ySplit="7" topLeftCell="A206" activePane="bottomLeft" state="frozen"/>
      <selection pane="bottomLeft" activeCell="AQ210" sqref="AQ210"/>
    </sheetView>
  </sheetViews>
  <sheetFormatPr defaultColWidth="8.5703125" defaultRowHeight="15"/>
  <cols>
    <col min="1" max="1" width="1.85546875" style="3" customWidth="1"/>
    <col min="2" max="2" width="14.42578125" style="4" customWidth="1"/>
    <col min="3" max="3" width="5.42578125" style="5" customWidth="1"/>
    <col min="4" max="4" width="6.140625" style="6" customWidth="1"/>
    <col min="5" max="5" width="19.28515625" style="7" customWidth="1"/>
    <col min="6" max="6" width="23.85546875" style="8" customWidth="1"/>
    <col min="7" max="7" width="19.28515625" style="9" customWidth="1"/>
    <col min="8" max="8" width="12.5703125" style="10" customWidth="1"/>
    <col min="9" max="9" width="24.85546875" style="11" customWidth="1"/>
    <col min="10" max="10" width="9.7109375" style="11" customWidth="1"/>
    <col min="11" max="11" width="9.140625" style="10" customWidth="1"/>
    <col min="12" max="14" width="8" style="12" customWidth="1"/>
    <col min="15" max="15" width="12.7109375" style="13" customWidth="1"/>
    <col min="16" max="16" width="15.7109375" style="8" customWidth="1"/>
    <col min="17" max="17" width="7.5703125" style="14" customWidth="1"/>
    <col min="18" max="18" width="8" style="14" customWidth="1"/>
    <col min="19" max="19" width="7.42578125" style="14" customWidth="1"/>
    <col min="20" max="20" width="10.28515625" style="15" customWidth="1"/>
    <col min="21" max="21" width="12" style="16" customWidth="1"/>
    <col min="22" max="22" width="13.5703125" style="13" customWidth="1"/>
    <col min="23" max="23" width="11.28515625" style="13" customWidth="1"/>
    <col min="24" max="25" width="13.42578125" style="13" customWidth="1"/>
    <col min="26" max="26" width="14.28515625" style="17" customWidth="1"/>
    <col min="27" max="27" width="12.7109375" style="17" customWidth="1"/>
    <col min="28" max="28" width="14.28515625" style="17" customWidth="1"/>
    <col min="29" max="30" width="9.7109375" style="17" customWidth="1"/>
    <col min="31" max="31" width="15.7109375" style="17" customWidth="1"/>
    <col min="32" max="32" width="8.5703125" style="4"/>
    <col min="33" max="51" width="7" style="4" customWidth="1"/>
    <col min="52" max="16384" width="8.5703125" style="4"/>
  </cols>
  <sheetData>
    <row r="1" spans="1:33">
      <c r="C1" s="18"/>
      <c r="D1" s="19"/>
      <c r="H1" s="20"/>
      <c r="I1" s="80" t="s">
        <v>0</v>
      </c>
      <c r="J1" s="81"/>
      <c r="K1" s="81"/>
      <c r="L1" s="82"/>
      <c r="M1" s="82"/>
      <c r="N1" s="82"/>
      <c r="O1" s="83"/>
      <c r="P1" s="84"/>
      <c r="Q1" s="141"/>
      <c r="R1" s="141"/>
      <c r="S1" s="141"/>
      <c r="T1" s="142"/>
      <c r="U1" s="143"/>
      <c r="V1" s="144"/>
      <c r="W1" s="144"/>
      <c r="X1" s="144"/>
      <c r="Y1" s="144"/>
      <c r="Z1" s="181"/>
      <c r="AA1" s="181"/>
      <c r="AB1" s="181"/>
      <c r="AC1" s="181"/>
      <c r="AD1" s="181"/>
      <c r="AE1" s="181"/>
      <c r="AF1" s="212"/>
      <c r="AG1" s="212"/>
    </row>
    <row r="2" spans="1:33">
      <c r="A2" s="21"/>
      <c r="B2" s="9"/>
      <c r="C2" s="18"/>
      <c r="D2" s="19"/>
      <c r="H2" s="20"/>
      <c r="I2" s="85" t="s">
        <v>1</v>
      </c>
      <c r="J2" s="86"/>
      <c r="K2" s="87"/>
      <c r="L2" s="88"/>
      <c r="M2" s="88"/>
      <c r="N2" s="88"/>
      <c r="O2" s="89"/>
      <c r="P2" s="90"/>
      <c r="Q2" s="145"/>
      <c r="R2" s="145"/>
      <c r="S2" s="145"/>
      <c r="T2" s="146"/>
      <c r="U2" s="147"/>
      <c r="V2" s="148"/>
      <c r="W2" s="148"/>
      <c r="X2" s="148"/>
      <c r="Y2" s="148"/>
      <c r="Z2" s="182"/>
      <c r="AA2" s="182"/>
      <c r="AB2" s="182"/>
      <c r="AC2" s="182"/>
      <c r="AD2" s="182"/>
      <c r="AE2" s="182"/>
      <c r="AF2" s="213"/>
      <c r="AG2" s="213"/>
    </row>
    <row r="3" spans="1:33" ht="6.75" customHeight="1">
      <c r="A3" s="22"/>
      <c r="B3" s="22"/>
      <c r="C3" s="23"/>
      <c r="D3" s="24"/>
      <c r="E3" s="25"/>
      <c r="F3" s="26"/>
      <c r="G3" s="22"/>
      <c r="H3" s="27"/>
      <c r="I3" s="91"/>
      <c r="J3" s="92"/>
      <c r="K3" s="27"/>
      <c r="L3" s="93"/>
      <c r="M3" s="93"/>
      <c r="N3" s="93"/>
      <c r="O3" s="94"/>
      <c r="P3" s="95"/>
      <c r="Q3" s="149"/>
      <c r="R3" s="149"/>
      <c r="S3" s="149"/>
      <c r="T3" s="150"/>
      <c r="U3" s="151"/>
      <c r="V3" s="152"/>
      <c r="W3" s="152"/>
      <c r="X3" s="152"/>
      <c r="Y3" s="152"/>
      <c r="Z3" s="183"/>
      <c r="AA3" s="183"/>
      <c r="AB3" s="183"/>
      <c r="AC3" s="184"/>
      <c r="AD3" s="184"/>
      <c r="AE3" s="184"/>
      <c r="AF3" s="214"/>
      <c r="AG3" s="214"/>
    </row>
    <row r="4" spans="1:33" ht="29.25" customHeight="1">
      <c r="A4" s="22"/>
      <c r="B4" s="22"/>
      <c r="C4" s="23"/>
      <c r="D4" s="24"/>
      <c r="E4" s="25"/>
      <c r="F4" s="26"/>
      <c r="G4" s="22"/>
      <c r="H4" s="27"/>
      <c r="I4" s="96"/>
      <c r="J4" s="97"/>
      <c r="K4" s="98"/>
      <c r="L4" s="98"/>
      <c r="M4" s="99"/>
      <c r="N4" s="100"/>
      <c r="O4" s="101" t="s">
        <v>2</v>
      </c>
      <c r="P4" s="102" t="e">
        <f>SUM(AE8:AE213)</f>
        <v>#REF!</v>
      </c>
      <c r="Q4" s="153"/>
      <c r="R4" s="292" t="s">
        <v>3</v>
      </c>
      <c r="S4" s="292"/>
      <c r="T4" s="292"/>
      <c r="U4" s="292"/>
      <c r="V4" s="154">
        <f>SUM(AB9:AB213)</f>
        <v>0</v>
      </c>
      <c r="W4" s="155"/>
      <c r="X4" s="101"/>
      <c r="Y4" s="101"/>
      <c r="Z4" s="186">
        <f>SUM(AC9:AC213)</f>
        <v>0</v>
      </c>
      <c r="AA4" s="187"/>
      <c r="AB4" s="188"/>
      <c r="AC4" s="185" t="s">
        <v>4</v>
      </c>
      <c r="AD4" s="293">
        <f>SUM(AD9:AD213)</f>
        <v>0</v>
      </c>
      <c r="AE4" s="293"/>
      <c r="AF4" s="215"/>
      <c r="AG4" s="215"/>
    </row>
    <row r="5" spans="1:33" ht="18.75" customHeight="1">
      <c r="A5" s="2"/>
      <c r="B5" s="2"/>
      <c r="C5" s="28"/>
      <c r="D5" s="29"/>
      <c r="E5" s="25"/>
      <c r="F5" s="26"/>
      <c r="G5" s="22"/>
      <c r="H5" s="30"/>
      <c r="I5" s="30"/>
      <c r="J5" s="30"/>
      <c r="K5" s="30"/>
      <c r="L5" s="103"/>
      <c r="M5" s="103"/>
      <c r="N5" s="103"/>
      <c r="O5" s="94"/>
      <c r="P5" s="26"/>
      <c r="Q5" s="156"/>
      <c r="R5" s="156"/>
      <c r="S5" s="156"/>
      <c r="T5" s="157"/>
      <c r="U5" s="158"/>
      <c r="V5" s="94"/>
      <c r="W5" s="94"/>
      <c r="X5" s="94"/>
      <c r="Y5" s="94"/>
      <c r="Z5" s="189"/>
      <c r="AA5" s="189"/>
      <c r="AB5" s="189"/>
      <c r="AC5" s="189"/>
      <c r="AD5" s="189"/>
      <c r="AE5" s="189"/>
    </row>
    <row r="6" spans="1:33" s="1" customFormat="1" ht="27.6" customHeight="1">
      <c r="A6" s="31"/>
      <c r="B6" s="300" t="s">
        <v>5</v>
      </c>
      <c r="C6" s="302" t="s">
        <v>6</v>
      </c>
      <c r="D6" s="304" t="s">
        <v>7</v>
      </c>
      <c r="E6" s="306" t="s">
        <v>8</v>
      </c>
      <c r="F6" s="304" t="s">
        <v>9</v>
      </c>
      <c r="G6" s="304" t="s">
        <v>10</v>
      </c>
      <c r="H6" s="308" t="s">
        <v>11</v>
      </c>
      <c r="I6" s="308" t="s">
        <v>12</v>
      </c>
      <c r="J6" s="310" t="s">
        <v>13</v>
      </c>
      <c r="K6" s="308" t="s">
        <v>14</v>
      </c>
      <c r="L6" s="294" t="s">
        <v>15</v>
      </c>
      <c r="M6" s="295"/>
      <c r="N6" s="296"/>
      <c r="O6" s="312" t="s">
        <v>16</v>
      </c>
      <c r="P6" s="314" t="s">
        <v>17</v>
      </c>
      <c r="Q6" s="297" t="s">
        <v>18</v>
      </c>
      <c r="R6" s="298"/>
      <c r="S6" s="299"/>
      <c r="T6" s="159"/>
      <c r="U6" s="316" t="s">
        <v>19</v>
      </c>
      <c r="V6" s="318" t="s">
        <v>20</v>
      </c>
      <c r="W6" s="318" t="s">
        <v>21</v>
      </c>
      <c r="X6" s="318" t="s">
        <v>22</v>
      </c>
      <c r="Y6" s="160" t="s">
        <v>23</v>
      </c>
      <c r="Z6" s="320" t="s">
        <v>24</v>
      </c>
      <c r="AA6" s="320" t="s">
        <v>25</v>
      </c>
      <c r="AB6" s="320" t="s">
        <v>3</v>
      </c>
      <c r="AC6" s="320" t="s">
        <v>26</v>
      </c>
      <c r="AD6" s="320" t="s">
        <v>27</v>
      </c>
      <c r="AE6" s="322" t="s">
        <v>2</v>
      </c>
    </row>
    <row r="7" spans="1:33" s="1" customFormat="1" ht="22.5" customHeight="1">
      <c r="A7" s="31"/>
      <c r="B7" s="301"/>
      <c r="C7" s="303"/>
      <c r="D7" s="305"/>
      <c r="E7" s="307"/>
      <c r="F7" s="305"/>
      <c r="G7" s="305"/>
      <c r="H7" s="309"/>
      <c r="I7" s="309"/>
      <c r="J7" s="311"/>
      <c r="K7" s="309"/>
      <c r="L7" s="104" t="s">
        <v>28</v>
      </c>
      <c r="M7" s="104" t="s">
        <v>29</v>
      </c>
      <c r="N7" s="104" t="s">
        <v>30</v>
      </c>
      <c r="O7" s="313"/>
      <c r="P7" s="315"/>
      <c r="Q7" s="161" t="s">
        <v>28</v>
      </c>
      <c r="R7" s="161" t="s">
        <v>31</v>
      </c>
      <c r="S7" s="161" t="s">
        <v>32</v>
      </c>
      <c r="T7" s="162" t="s">
        <v>33</v>
      </c>
      <c r="U7" s="317"/>
      <c r="V7" s="319"/>
      <c r="W7" s="319"/>
      <c r="X7" s="319"/>
      <c r="Y7" s="163" t="s">
        <v>34</v>
      </c>
      <c r="Z7" s="321"/>
      <c r="AA7" s="321"/>
      <c r="AB7" s="321"/>
      <c r="AC7" s="321"/>
      <c r="AD7" s="321"/>
      <c r="AE7" s="323"/>
    </row>
    <row r="8" spans="1:33" ht="25.5">
      <c r="B8" s="32"/>
      <c r="C8" s="33" t="s">
        <v>35</v>
      </c>
      <c r="D8" s="34"/>
      <c r="E8" s="35"/>
      <c r="F8" s="36"/>
      <c r="G8" s="37"/>
      <c r="H8" s="38"/>
      <c r="I8" s="105"/>
      <c r="J8" s="38"/>
      <c r="K8" s="38"/>
      <c r="L8" s="82"/>
      <c r="M8" s="106"/>
      <c r="N8" s="106"/>
      <c r="O8" s="107"/>
      <c r="P8" s="36"/>
      <c r="Q8" s="164"/>
      <c r="R8" s="164"/>
      <c r="S8" s="164"/>
      <c r="T8" s="165"/>
      <c r="U8" s="166"/>
      <c r="V8" s="107"/>
      <c r="W8" s="107"/>
      <c r="X8" s="107"/>
      <c r="Y8" s="107"/>
      <c r="Z8" s="190"/>
      <c r="AA8" s="190"/>
      <c r="AB8" s="190"/>
      <c r="AC8" s="190"/>
      <c r="AD8" s="190"/>
      <c r="AE8" s="191"/>
    </row>
    <row r="9" spans="1:33" ht="61.5" customHeight="1">
      <c r="B9" s="39"/>
      <c r="C9" s="40">
        <v>1</v>
      </c>
      <c r="D9" s="41">
        <v>6</v>
      </c>
      <c r="E9" s="42" t="s">
        <v>36</v>
      </c>
      <c r="F9" s="43" t="s">
        <v>37</v>
      </c>
      <c r="G9" s="44"/>
      <c r="H9" s="45" t="s">
        <v>38</v>
      </c>
      <c r="I9" s="108" t="s">
        <v>39</v>
      </c>
      <c r="J9" s="108" t="s">
        <v>40</v>
      </c>
      <c r="K9" s="45" t="s">
        <v>41</v>
      </c>
      <c r="L9" s="109">
        <v>10.5</v>
      </c>
      <c r="M9" s="109">
        <v>9</v>
      </c>
      <c r="N9" s="109">
        <v>8.5</v>
      </c>
      <c r="O9" s="110">
        <v>1000</v>
      </c>
      <c r="P9" s="111">
        <v>16</v>
      </c>
      <c r="Q9" s="167">
        <v>37.5</v>
      </c>
      <c r="R9" s="167">
        <v>22</v>
      </c>
      <c r="S9" s="167">
        <v>17.5</v>
      </c>
      <c r="T9" s="168">
        <f>(S9*R9*Q9)/1000000</f>
        <v>1.4437500000000001E-2</v>
      </c>
      <c r="U9" s="169">
        <f>((O9*P9)+1250)/1000</f>
        <v>17.25</v>
      </c>
      <c r="V9" s="110">
        <v>80</v>
      </c>
      <c r="W9" s="110">
        <f>V9*11</f>
        <v>880</v>
      </c>
      <c r="X9" s="110">
        <v>1600</v>
      </c>
      <c r="Y9" s="110">
        <v>1000</v>
      </c>
      <c r="Z9" s="193"/>
      <c r="AA9" s="194">
        <f>Z9/P9</f>
        <v>0</v>
      </c>
      <c r="AB9" s="192">
        <f>AA9*U9</f>
        <v>0</v>
      </c>
      <c r="AC9" s="192">
        <f>(Q9*R9*S9*AA9)/1000000</f>
        <v>0</v>
      </c>
      <c r="AD9" s="192">
        <f>AA9/V9</f>
        <v>0</v>
      </c>
      <c r="AE9" s="195" t="e">
        <f>#REF!*Z9</f>
        <v>#REF!</v>
      </c>
    </row>
    <row r="10" spans="1:33" ht="74.099999999999994" customHeight="1">
      <c r="B10" s="46"/>
      <c r="C10" s="47">
        <v>2</v>
      </c>
      <c r="D10" s="48">
        <v>6</v>
      </c>
      <c r="E10" s="42" t="s">
        <v>42</v>
      </c>
      <c r="F10" s="49" t="s">
        <v>43</v>
      </c>
      <c r="G10" s="50"/>
      <c r="H10" s="45" t="s">
        <v>38</v>
      </c>
      <c r="I10" s="108" t="s">
        <v>39</v>
      </c>
      <c r="J10" s="108" t="s">
        <v>40</v>
      </c>
      <c r="K10" s="45" t="s">
        <v>41</v>
      </c>
      <c r="L10" s="109">
        <v>10.5</v>
      </c>
      <c r="M10" s="109">
        <v>9</v>
      </c>
      <c r="N10" s="109">
        <v>8.5</v>
      </c>
      <c r="O10" s="112">
        <v>1000</v>
      </c>
      <c r="P10" s="113">
        <v>16</v>
      </c>
      <c r="Q10" s="170">
        <v>37.5</v>
      </c>
      <c r="R10" s="170">
        <v>22</v>
      </c>
      <c r="S10" s="170">
        <v>17.5</v>
      </c>
      <c r="T10" s="168">
        <f>(S10*R10*Q10)/1000000</f>
        <v>1.4437500000000001E-2</v>
      </c>
      <c r="U10" s="169">
        <f t="shared" ref="U10:U18" si="0">((O10*P10)+1250)/1000</f>
        <v>17.25</v>
      </c>
      <c r="V10" s="112">
        <v>80</v>
      </c>
      <c r="W10" s="112">
        <f t="shared" ref="W10:W18" si="1">V10*11</f>
        <v>880</v>
      </c>
      <c r="X10" s="112">
        <v>1600</v>
      </c>
      <c r="Y10" s="112">
        <v>1000</v>
      </c>
      <c r="Z10" s="197"/>
      <c r="AA10" s="198">
        <f>Z10/P10</f>
        <v>0</v>
      </c>
      <c r="AB10" s="196">
        <f>AA10*U10</f>
        <v>0</v>
      </c>
      <c r="AC10" s="196">
        <f>(Q10*R10*S10*AA10)/1000000</f>
        <v>0</v>
      </c>
      <c r="AD10" s="196">
        <f>AA10/V10</f>
        <v>0</v>
      </c>
      <c r="AE10" s="199" t="e">
        <f>#REF!*Z10</f>
        <v>#REF!</v>
      </c>
    </row>
    <row r="11" spans="1:33" ht="68.099999999999994" customHeight="1">
      <c r="B11" s="46"/>
      <c r="C11" s="47">
        <v>3</v>
      </c>
      <c r="D11" s="48">
        <v>7</v>
      </c>
      <c r="E11" s="42"/>
      <c r="F11" s="49" t="s">
        <v>44</v>
      </c>
      <c r="G11" s="50"/>
      <c r="H11" s="45" t="s">
        <v>38</v>
      </c>
      <c r="I11" s="108" t="s">
        <v>45</v>
      </c>
      <c r="J11" s="108" t="s">
        <v>40</v>
      </c>
      <c r="K11" s="45" t="s">
        <v>41</v>
      </c>
      <c r="L11" s="109">
        <v>5.3</v>
      </c>
      <c r="M11" s="109">
        <v>2.2000000000000002</v>
      </c>
      <c r="N11" s="109">
        <v>8.5</v>
      </c>
      <c r="O11" s="112">
        <v>100</v>
      </c>
      <c r="P11" s="113">
        <v>160</v>
      </c>
      <c r="Q11" s="170">
        <v>44</v>
      </c>
      <c r="R11" s="170">
        <v>22</v>
      </c>
      <c r="S11" s="170">
        <v>18.5</v>
      </c>
      <c r="T11" s="168">
        <f t="shared" ref="T11:T73" si="2">(S11*R11*Q11)/1000000</f>
        <v>1.7908E-2</v>
      </c>
      <c r="U11" s="169">
        <f t="shared" si="0"/>
        <v>17.25</v>
      </c>
      <c r="V11" s="112">
        <v>56</v>
      </c>
      <c r="W11" s="112">
        <f t="shared" si="1"/>
        <v>616</v>
      </c>
      <c r="X11" s="112">
        <v>1500</v>
      </c>
      <c r="Y11" s="112">
        <v>1000</v>
      </c>
      <c r="Z11" s="197"/>
      <c r="AA11" s="198">
        <f>Z11/P11</f>
        <v>0</v>
      </c>
      <c r="AB11" s="196">
        <f>AA11*U11</f>
        <v>0</v>
      </c>
      <c r="AC11" s="196">
        <f>(Q11*R11*S11*AA11)/1000000</f>
        <v>0</v>
      </c>
      <c r="AD11" s="196">
        <f>AA11/V11</f>
        <v>0</v>
      </c>
      <c r="AE11" s="199" t="e">
        <f>#REF!*Z11</f>
        <v>#REF!</v>
      </c>
    </row>
    <row r="12" spans="1:33" ht="61.5" customHeight="1">
      <c r="B12" s="46"/>
      <c r="C12" s="47">
        <v>4</v>
      </c>
      <c r="D12" s="48">
        <v>7</v>
      </c>
      <c r="E12" s="42" t="s">
        <v>46</v>
      </c>
      <c r="F12" s="49" t="s">
        <v>47</v>
      </c>
      <c r="G12" s="50"/>
      <c r="H12" s="45" t="s">
        <v>38</v>
      </c>
      <c r="I12" s="108" t="s">
        <v>48</v>
      </c>
      <c r="J12" s="108" t="s">
        <v>40</v>
      </c>
      <c r="K12" s="45" t="s">
        <v>41</v>
      </c>
      <c r="L12" s="109">
        <v>5.3</v>
      </c>
      <c r="M12" s="109">
        <v>2.2000000000000002</v>
      </c>
      <c r="N12" s="109">
        <v>8.5</v>
      </c>
      <c r="O12" s="112">
        <v>100</v>
      </c>
      <c r="P12" s="113">
        <v>160</v>
      </c>
      <c r="Q12" s="170">
        <v>44</v>
      </c>
      <c r="R12" s="170">
        <v>22</v>
      </c>
      <c r="S12" s="170">
        <v>18.5</v>
      </c>
      <c r="T12" s="168">
        <f t="shared" si="2"/>
        <v>1.7908E-2</v>
      </c>
      <c r="U12" s="169">
        <f t="shared" si="0"/>
        <v>17.25</v>
      </c>
      <c r="V12" s="112">
        <v>56</v>
      </c>
      <c r="W12" s="112">
        <f t="shared" si="1"/>
        <v>616</v>
      </c>
      <c r="X12" s="112">
        <v>1500</v>
      </c>
      <c r="Y12" s="112">
        <v>1000</v>
      </c>
      <c r="Z12" s="197"/>
      <c r="AA12" s="198">
        <f>Z12/P12</f>
        <v>0</v>
      </c>
      <c r="AB12" s="196">
        <f>AA12*U12</f>
        <v>0</v>
      </c>
      <c r="AC12" s="196">
        <f>(Q12*R12*S12*AA12)/1000000</f>
        <v>0</v>
      </c>
      <c r="AD12" s="196">
        <f>AA12/V12</f>
        <v>0</v>
      </c>
      <c r="AE12" s="199" t="e">
        <f>#REF!*Z12</f>
        <v>#REF!</v>
      </c>
    </row>
    <row r="13" spans="1:33" ht="72.599999999999994" customHeight="1">
      <c r="B13" s="46"/>
      <c r="C13" s="47">
        <v>5</v>
      </c>
      <c r="D13" s="48">
        <v>7</v>
      </c>
      <c r="E13" s="42"/>
      <c r="F13" s="49" t="s">
        <v>49</v>
      </c>
      <c r="G13" s="50"/>
      <c r="H13" s="45" t="s">
        <v>38</v>
      </c>
      <c r="I13" s="108" t="s">
        <v>50</v>
      </c>
      <c r="J13" s="108" t="s">
        <v>40</v>
      </c>
      <c r="K13" s="45" t="s">
        <v>41</v>
      </c>
      <c r="L13" s="109">
        <v>5.3</v>
      </c>
      <c r="M13" s="109">
        <v>2.2000000000000002</v>
      </c>
      <c r="N13" s="109">
        <v>8.5</v>
      </c>
      <c r="O13" s="112">
        <v>100</v>
      </c>
      <c r="P13" s="113">
        <v>160</v>
      </c>
      <c r="Q13" s="170">
        <v>44</v>
      </c>
      <c r="R13" s="170">
        <v>22</v>
      </c>
      <c r="S13" s="170">
        <v>18.5</v>
      </c>
      <c r="T13" s="168">
        <f t="shared" si="2"/>
        <v>1.7908E-2</v>
      </c>
      <c r="U13" s="169">
        <f t="shared" si="0"/>
        <v>17.25</v>
      </c>
      <c r="V13" s="112">
        <v>56</v>
      </c>
      <c r="W13" s="112">
        <f t="shared" si="1"/>
        <v>616</v>
      </c>
      <c r="X13" s="112">
        <v>1500</v>
      </c>
      <c r="Y13" s="112">
        <v>1000</v>
      </c>
      <c r="Z13" s="197"/>
      <c r="AA13" s="198">
        <f>Z13/P13</f>
        <v>0</v>
      </c>
      <c r="AB13" s="196">
        <f>AA13*U13</f>
        <v>0</v>
      </c>
      <c r="AC13" s="196">
        <f>(Q13*R13*S13*AA13)/1000000</f>
        <v>0</v>
      </c>
      <c r="AD13" s="196">
        <f>AA13/V13</f>
        <v>0</v>
      </c>
      <c r="AE13" s="199" t="e">
        <f>#REF!*Z13</f>
        <v>#REF!</v>
      </c>
    </row>
    <row r="14" spans="1:33" ht="61.5" customHeight="1">
      <c r="B14" s="46"/>
      <c r="C14" s="47">
        <v>6</v>
      </c>
      <c r="D14" s="48">
        <v>7</v>
      </c>
      <c r="E14" s="42" t="s">
        <v>51</v>
      </c>
      <c r="F14" s="49" t="s">
        <v>52</v>
      </c>
      <c r="G14" s="50"/>
      <c r="H14" s="45" t="s">
        <v>38</v>
      </c>
      <c r="I14" s="108" t="s">
        <v>53</v>
      </c>
      <c r="J14" s="108" t="s">
        <v>40</v>
      </c>
      <c r="K14" s="45" t="s">
        <v>41</v>
      </c>
      <c r="L14" s="109">
        <v>5.3</v>
      </c>
      <c r="M14" s="109">
        <v>2.2000000000000002</v>
      </c>
      <c r="N14" s="109">
        <v>8.5</v>
      </c>
      <c r="O14" s="112">
        <v>100</v>
      </c>
      <c r="P14" s="113">
        <v>160</v>
      </c>
      <c r="Q14" s="170">
        <v>44</v>
      </c>
      <c r="R14" s="170">
        <v>22</v>
      </c>
      <c r="S14" s="170">
        <v>18.5</v>
      </c>
      <c r="T14" s="168">
        <f t="shared" si="2"/>
        <v>1.7908E-2</v>
      </c>
      <c r="U14" s="169">
        <f t="shared" si="0"/>
        <v>17.25</v>
      </c>
      <c r="V14" s="112">
        <v>56</v>
      </c>
      <c r="W14" s="112">
        <f t="shared" si="1"/>
        <v>616</v>
      </c>
      <c r="X14" s="112">
        <v>1500</v>
      </c>
      <c r="Y14" s="112">
        <v>1000</v>
      </c>
      <c r="Z14" s="197"/>
      <c r="AA14" s="198">
        <f>Z14/P14</f>
        <v>0</v>
      </c>
      <c r="AB14" s="196">
        <f>AA14*U14</f>
        <v>0</v>
      </c>
      <c r="AC14" s="196">
        <f>(Q14*R14*S14*AA14)/1000000</f>
        <v>0</v>
      </c>
      <c r="AD14" s="196">
        <f>AA14/V14</f>
        <v>0</v>
      </c>
      <c r="AE14" s="199" t="e">
        <f>#REF!*Z14</f>
        <v>#REF!</v>
      </c>
    </row>
    <row r="15" spans="1:33" ht="61.5" customHeight="1">
      <c r="B15" s="46"/>
      <c r="C15" s="47">
        <v>7</v>
      </c>
      <c r="D15" s="48">
        <v>7</v>
      </c>
      <c r="E15" s="42"/>
      <c r="F15" s="49" t="s">
        <v>54</v>
      </c>
      <c r="G15" s="50"/>
      <c r="H15" s="45" t="s">
        <v>38</v>
      </c>
      <c r="I15" s="108" t="s">
        <v>55</v>
      </c>
      <c r="J15" s="108" t="s">
        <v>40</v>
      </c>
      <c r="K15" s="45" t="s">
        <v>41</v>
      </c>
      <c r="L15" s="109">
        <v>6.4</v>
      </c>
      <c r="M15" s="109">
        <v>2.2000000000000002</v>
      </c>
      <c r="N15" s="109">
        <v>8.5</v>
      </c>
      <c r="O15" s="112">
        <v>120</v>
      </c>
      <c r="P15" s="113">
        <v>144</v>
      </c>
      <c r="Q15" s="170">
        <v>39</v>
      </c>
      <c r="R15" s="170">
        <v>28</v>
      </c>
      <c r="S15" s="170">
        <v>18</v>
      </c>
      <c r="T15" s="168">
        <f t="shared" si="2"/>
        <v>1.9656E-2</v>
      </c>
      <c r="U15" s="169">
        <f t="shared" si="0"/>
        <v>18.53</v>
      </c>
      <c r="V15" s="112">
        <v>64</v>
      </c>
      <c r="W15" s="112">
        <f t="shared" si="1"/>
        <v>704</v>
      </c>
      <c r="X15" s="112">
        <v>1300</v>
      </c>
      <c r="Y15" s="112">
        <v>1000</v>
      </c>
      <c r="Z15" s="197"/>
      <c r="AA15" s="198">
        <f>Z15/P15</f>
        <v>0</v>
      </c>
      <c r="AB15" s="196">
        <f>AA15*U15</f>
        <v>0</v>
      </c>
      <c r="AC15" s="196">
        <f>(Q15*R15*S15*AA15)/1000000</f>
        <v>0</v>
      </c>
      <c r="AD15" s="196">
        <f>AA15/V15</f>
        <v>0</v>
      </c>
      <c r="AE15" s="199" t="e">
        <f>#REF!*Z15</f>
        <v>#REF!</v>
      </c>
    </row>
    <row r="16" spans="1:33" ht="61.5" customHeight="1">
      <c r="B16" s="46"/>
      <c r="C16" s="47">
        <v>8</v>
      </c>
      <c r="D16" s="48">
        <v>7</v>
      </c>
      <c r="E16" s="42">
        <v>6253504980178</v>
      </c>
      <c r="F16" s="49" t="s">
        <v>56</v>
      </c>
      <c r="G16" s="50"/>
      <c r="H16" s="45" t="s">
        <v>38</v>
      </c>
      <c r="I16" s="108" t="s">
        <v>55</v>
      </c>
      <c r="J16" s="108" t="s">
        <v>40</v>
      </c>
      <c r="K16" s="45" t="s">
        <v>41</v>
      </c>
      <c r="L16" s="109">
        <v>6.4</v>
      </c>
      <c r="M16" s="109">
        <v>2.2000000000000002</v>
      </c>
      <c r="N16" s="109">
        <v>8.5</v>
      </c>
      <c r="O16" s="112">
        <v>120</v>
      </c>
      <c r="P16" s="113">
        <v>144</v>
      </c>
      <c r="Q16" s="170">
        <v>39</v>
      </c>
      <c r="R16" s="170">
        <v>28</v>
      </c>
      <c r="S16" s="170">
        <v>18</v>
      </c>
      <c r="T16" s="168">
        <f t="shared" si="2"/>
        <v>1.9656E-2</v>
      </c>
      <c r="U16" s="169">
        <f t="shared" si="0"/>
        <v>18.53</v>
      </c>
      <c r="V16" s="112">
        <v>64</v>
      </c>
      <c r="W16" s="112">
        <f t="shared" si="1"/>
        <v>704</v>
      </c>
      <c r="X16" s="112">
        <v>1300</v>
      </c>
      <c r="Y16" s="112">
        <v>1000</v>
      </c>
      <c r="Z16" s="197"/>
      <c r="AA16" s="198">
        <f>Z16/P16</f>
        <v>0</v>
      </c>
      <c r="AB16" s="196">
        <f>AA16*U16</f>
        <v>0</v>
      </c>
      <c r="AC16" s="196">
        <f>(Q16*R16*S16*AA16)/1000000</f>
        <v>0</v>
      </c>
      <c r="AD16" s="196">
        <f>AA16/V16</f>
        <v>0</v>
      </c>
      <c r="AE16" s="199" t="e">
        <f>#REF!*Z16</f>
        <v>#REF!</v>
      </c>
    </row>
    <row r="17" spans="1:31" ht="74.45" customHeight="1">
      <c r="B17" s="46"/>
      <c r="C17" s="47">
        <v>9</v>
      </c>
      <c r="D17" s="48">
        <v>7</v>
      </c>
      <c r="E17" s="42"/>
      <c r="F17" s="49" t="s">
        <v>57</v>
      </c>
      <c r="G17" s="50"/>
      <c r="H17" s="45" t="s">
        <v>38</v>
      </c>
      <c r="I17" s="108" t="s">
        <v>58</v>
      </c>
      <c r="J17" s="108" t="s">
        <v>40</v>
      </c>
      <c r="K17" s="45" t="s">
        <v>41</v>
      </c>
      <c r="L17" s="109">
        <v>6.4</v>
      </c>
      <c r="M17" s="109">
        <v>2.2000000000000002</v>
      </c>
      <c r="N17" s="109">
        <v>8.5</v>
      </c>
      <c r="O17" s="112">
        <v>120</v>
      </c>
      <c r="P17" s="113">
        <v>144</v>
      </c>
      <c r="Q17" s="170">
        <v>39</v>
      </c>
      <c r="R17" s="170">
        <v>28</v>
      </c>
      <c r="S17" s="170">
        <v>18</v>
      </c>
      <c r="T17" s="168">
        <f t="shared" si="2"/>
        <v>1.9656E-2</v>
      </c>
      <c r="U17" s="169">
        <f t="shared" si="0"/>
        <v>18.53</v>
      </c>
      <c r="V17" s="112">
        <v>64</v>
      </c>
      <c r="W17" s="112">
        <f t="shared" si="1"/>
        <v>704</v>
      </c>
      <c r="X17" s="112">
        <v>1300</v>
      </c>
      <c r="Y17" s="112">
        <v>1000</v>
      </c>
      <c r="Z17" s="197"/>
      <c r="AA17" s="198">
        <f>Z17/P17</f>
        <v>0</v>
      </c>
      <c r="AB17" s="196">
        <f>AA17*U17</f>
        <v>0</v>
      </c>
      <c r="AC17" s="196">
        <f>(Q17*R17*S17*AA17)/1000000</f>
        <v>0</v>
      </c>
      <c r="AD17" s="196">
        <f>AA17/V17</f>
        <v>0</v>
      </c>
      <c r="AE17" s="199" t="e">
        <f>#REF!*Z17</f>
        <v>#REF!</v>
      </c>
    </row>
    <row r="18" spans="1:31" ht="63.95" customHeight="1" thickBot="1">
      <c r="A18" s="4"/>
      <c r="B18" s="51"/>
      <c r="C18" s="52">
        <v>10</v>
      </c>
      <c r="D18" s="53">
        <v>7</v>
      </c>
      <c r="E18" s="53" t="s">
        <v>59</v>
      </c>
      <c r="F18" s="54" t="s">
        <v>60</v>
      </c>
      <c r="G18" s="55"/>
      <c r="H18" s="56" t="s">
        <v>38</v>
      </c>
      <c r="I18" s="114" t="s">
        <v>61</v>
      </c>
      <c r="J18" s="114" t="s">
        <v>40</v>
      </c>
      <c r="K18" s="115" t="s">
        <v>41</v>
      </c>
      <c r="L18" s="116">
        <v>6.4</v>
      </c>
      <c r="M18" s="117">
        <v>2.2000000000000002</v>
      </c>
      <c r="N18" s="117">
        <v>8.5</v>
      </c>
      <c r="O18" s="118">
        <v>120</v>
      </c>
      <c r="P18" s="119">
        <v>144</v>
      </c>
      <c r="Q18" s="171">
        <v>39</v>
      </c>
      <c r="R18" s="171">
        <v>28</v>
      </c>
      <c r="S18" s="171">
        <v>18</v>
      </c>
      <c r="T18" s="172">
        <f t="shared" si="2"/>
        <v>1.9656E-2</v>
      </c>
      <c r="U18" s="173">
        <f t="shared" si="0"/>
        <v>18.53</v>
      </c>
      <c r="V18" s="118">
        <v>64</v>
      </c>
      <c r="W18" s="118">
        <f t="shared" si="1"/>
        <v>704</v>
      </c>
      <c r="X18" s="118">
        <v>1300</v>
      </c>
      <c r="Y18" s="118">
        <v>1000</v>
      </c>
      <c r="Z18" s="201"/>
      <c r="AA18" s="202">
        <f>Z18/P18</f>
        <v>0</v>
      </c>
      <c r="AB18" s="200">
        <f>AA18*U18</f>
        <v>0</v>
      </c>
      <c r="AC18" s="200">
        <f>(Q18*R18*S18*AA18)/1000000</f>
        <v>0</v>
      </c>
      <c r="AD18" s="200">
        <f>AA18/V18</f>
        <v>0</v>
      </c>
      <c r="AE18" s="203" t="e">
        <f>#REF!*Z18</f>
        <v>#REF!</v>
      </c>
    </row>
    <row r="19" spans="1:31" ht="61.5" customHeight="1" thickBot="1">
      <c r="A19" s="4"/>
      <c r="B19" s="22"/>
      <c r="C19" s="26"/>
      <c r="D19" s="24"/>
      <c r="E19" s="25"/>
      <c r="F19" s="26"/>
      <c r="G19" s="22"/>
      <c r="H19" s="27"/>
      <c r="I19" s="92"/>
      <c r="J19" s="92"/>
      <c r="K19" s="27"/>
      <c r="L19" s="93"/>
      <c r="M19" s="93"/>
      <c r="N19" s="93"/>
      <c r="O19" s="94"/>
      <c r="P19" s="26"/>
      <c r="Q19" s="149"/>
      <c r="R19" s="149"/>
      <c r="S19" s="149"/>
      <c r="T19" s="168">
        <f t="shared" si="2"/>
        <v>0</v>
      </c>
      <c r="U19" s="149"/>
      <c r="V19" s="94"/>
      <c r="W19" s="94"/>
      <c r="X19" s="94"/>
      <c r="Y19" s="118">
        <v>1000</v>
      </c>
      <c r="Z19" s="189"/>
      <c r="AA19" s="189"/>
      <c r="AB19" s="189"/>
      <c r="AC19" s="189"/>
      <c r="AD19" s="189"/>
      <c r="AE19" s="189"/>
    </row>
    <row r="20" spans="1:31" ht="26.25" thickBot="1">
      <c r="B20" s="32"/>
      <c r="C20" s="33" t="s">
        <v>62</v>
      </c>
      <c r="D20" s="34"/>
      <c r="E20" s="35"/>
      <c r="F20" s="36"/>
      <c r="G20" s="37"/>
      <c r="H20" s="38"/>
      <c r="I20" s="105"/>
      <c r="J20" s="38"/>
      <c r="K20" s="38"/>
      <c r="L20" s="82"/>
      <c r="M20" s="106"/>
      <c r="N20" s="106"/>
      <c r="O20" s="107"/>
      <c r="P20" s="36"/>
      <c r="Q20" s="36"/>
      <c r="R20" s="36"/>
      <c r="S20" s="36"/>
      <c r="T20" s="36"/>
      <c r="U20" s="164"/>
      <c r="V20" s="107"/>
      <c r="W20" s="107"/>
      <c r="X20" s="107"/>
      <c r="Y20" s="118">
        <v>1000</v>
      </c>
      <c r="Z20" s="190"/>
      <c r="AA20" s="190"/>
      <c r="AB20" s="190"/>
      <c r="AC20" s="190"/>
      <c r="AD20" s="190"/>
      <c r="AE20" s="191"/>
    </row>
    <row r="21" spans="1:31" ht="61.5" customHeight="1" thickBot="1">
      <c r="A21" s="4"/>
      <c r="B21" s="39"/>
      <c r="C21" s="47">
        <v>11</v>
      </c>
      <c r="D21" s="48">
        <v>10</v>
      </c>
      <c r="E21" s="57" t="s">
        <v>63</v>
      </c>
      <c r="F21" s="43" t="s">
        <v>64</v>
      </c>
      <c r="G21" s="44"/>
      <c r="H21" s="58" t="s">
        <v>38</v>
      </c>
      <c r="I21" s="120" t="s">
        <v>65</v>
      </c>
      <c r="J21" s="121" t="s">
        <v>40</v>
      </c>
      <c r="K21" s="45" t="s">
        <v>41</v>
      </c>
      <c r="L21" s="122">
        <v>6.25</v>
      </c>
      <c r="M21" s="122">
        <v>2.2000000000000002</v>
      </c>
      <c r="N21" s="122">
        <v>10.5</v>
      </c>
      <c r="O21" s="110">
        <v>150</v>
      </c>
      <c r="P21" s="111">
        <v>24</v>
      </c>
      <c r="Q21" s="167">
        <v>27.5</v>
      </c>
      <c r="R21" s="167">
        <v>13</v>
      </c>
      <c r="S21" s="167">
        <v>11.5</v>
      </c>
      <c r="T21" s="168">
        <f t="shared" si="2"/>
        <v>4.1112500000000003E-3</v>
      </c>
      <c r="U21" s="169">
        <f t="shared" ref="U21:U33" si="3">((O21*P21)+1250)/1000</f>
        <v>4.8499999999999996</v>
      </c>
      <c r="V21" s="110">
        <v>336</v>
      </c>
      <c r="W21" s="110">
        <v>3696</v>
      </c>
      <c r="X21" s="110">
        <v>6156</v>
      </c>
      <c r="Y21" s="118">
        <v>1000</v>
      </c>
      <c r="Z21" s="193"/>
      <c r="AA21" s="194">
        <f>Z21/P21</f>
        <v>0</v>
      </c>
      <c r="AB21" s="192">
        <f>AA21*U21</f>
        <v>0</v>
      </c>
      <c r="AC21" s="192">
        <f>(Q21*R21*S21*AA21)/1000000</f>
        <v>0</v>
      </c>
      <c r="AD21" s="192">
        <f>AA21/V21</f>
        <v>0</v>
      </c>
      <c r="AE21" s="195" t="e">
        <f>#REF!*Z21</f>
        <v>#REF!</v>
      </c>
    </row>
    <row r="22" spans="1:31" ht="61.5" customHeight="1" thickBot="1">
      <c r="A22" s="4"/>
      <c r="B22" s="46"/>
      <c r="C22" s="47">
        <v>12</v>
      </c>
      <c r="D22" s="48">
        <v>10</v>
      </c>
      <c r="E22" s="42" t="s">
        <v>66</v>
      </c>
      <c r="F22" s="49" t="s">
        <v>67</v>
      </c>
      <c r="G22" s="50"/>
      <c r="H22" s="45" t="s">
        <v>38</v>
      </c>
      <c r="I22" s="123" t="s">
        <v>68</v>
      </c>
      <c r="J22" s="108" t="s">
        <v>40</v>
      </c>
      <c r="K22" s="45" t="s">
        <v>41</v>
      </c>
      <c r="L22" s="124">
        <v>6.25</v>
      </c>
      <c r="M22" s="124">
        <v>2.2000000000000002</v>
      </c>
      <c r="N22" s="124">
        <v>10.5</v>
      </c>
      <c r="O22" s="112">
        <v>150</v>
      </c>
      <c r="P22" s="113">
        <v>24</v>
      </c>
      <c r="Q22" s="170">
        <v>27.5</v>
      </c>
      <c r="R22" s="170">
        <v>13</v>
      </c>
      <c r="S22" s="170">
        <v>11.5</v>
      </c>
      <c r="T22" s="168">
        <f t="shared" si="2"/>
        <v>4.1112500000000003E-3</v>
      </c>
      <c r="U22" s="169">
        <f t="shared" si="3"/>
        <v>4.8499999999999996</v>
      </c>
      <c r="V22" s="112">
        <v>336</v>
      </c>
      <c r="W22" s="112">
        <v>3696</v>
      </c>
      <c r="X22" s="112">
        <v>6156</v>
      </c>
      <c r="Y22" s="118">
        <v>1000</v>
      </c>
      <c r="Z22" s="193"/>
      <c r="AA22" s="194">
        <f>Z22/P22</f>
        <v>0</v>
      </c>
      <c r="AB22" s="192">
        <f>AA22*U22</f>
        <v>0</v>
      </c>
      <c r="AC22" s="192">
        <f>(Q22*R22*S22*AA22)/1000000</f>
        <v>0</v>
      </c>
      <c r="AD22" s="192">
        <f>AA22/V22</f>
        <v>0</v>
      </c>
      <c r="AE22" s="195" t="e">
        <f>#REF!*Z22</f>
        <v>#REF!</v>
      </c>
    </row>
    <row r="23" spans="1:31" ht="61.5" customHeight="1" thickBot="1">
      <c r="A23" s="4"/>
      <c r="B23" s="46"/>
      <c r="C23" s="47">
        <v>13</v>
      </c>
      <c r="D23" s="48">
        <v>10</v>
      </c>
      <c r="E23" s="42" t="s">
        <v>69</v>
      </c>
      <c r="F23" s="49" t="s">
        <v>70</v>
      </c>
      <c r="G23" s="50"/>
      <c r="H23" s="45" t="s">
        <v>38</v>
      </c>
      <c r="I23" s="123" t="s">
        <v>71</v>
      </c>
      <c r="J23" s="108" t="s">
        <v>40</v>
      </c>
      <c r="K23" s="45" t="s">
        <v>41</v>
      </c>
      <c r="L23" s="124">
        <v>6.25</v>
      </c>
      <c r="M23" s="124">
        <v>2.2000000000000002</v>
      </c>
      <c r="N23" s="124">
        <v>10.5</v>
      </c>
      <c r="O23" s="112">
        <v>150</v>
      </c>
      <c r="P23" s="113">
        <v>24</v>
      </c>
      <c r="Q23" s="170">
        <v>27.5</v>
      </c>
      <c r="R23" s="170">
        <v>13</v>
      </c>
      <c r="S23" s="170">
        <v>11.5</v>
      </c>
      <c r="T23" s="168">
        <f t="shared" si="2"/>
        <v>4.1112500000000003E-3</v>
      </c>
      <c r="U23" s="169">
        <f t="shared" si="3"/>
        <v>4.8499999999999996</v>
      </c>
      <c r="V23" s="112">
        <v>336</v>
      </c>
      <c r="W23" s="112">
        <v>3696</v>
      </c>
      <c r="X23" s="112">
        <v>6156</v>
      </c>
      <c r="Y23" s="118">
        <v>1000</v>
      </c>
      <c r="Z23" s="197"/>
      <c r="AA23" s="198">
        <f>Z23/P23</f>
        <v>0</v>
      </c>
      <c r="AB23" s="196">
        <f>AA23*U23</f>
        <v>0</v>
      </c>
      <c r="AC23" s="196">
        <f>(Q23*R23*S23*AA23)/1000000</f>
        <v>0</v>
      </c>
      <c r="AD23" s="196">
        <f>AA23/V23</f>
        <v>0</v>
      </c>
      <c r="AE23" s="199" t="e">
        <f>#REF!*Z23</f>
        <v>#REF!</v>
      </c>
    </row>
    <row r="24" spans="1:31" ht="61.5" customHeight="1" thickBot="1">
      <c r="A24" s="4"/>
      <c r="B24" s="46"/>
      <c r="C24" s="47">
        <v>14</v>
      </c>
      <c r="D24" s="48">
        <v>10</v>
      </c>
      <c r="E24" s="42" t="s">
        <v>72</v>
      </c>
      <c r="F24" s="49" t="s">
        <v>73</v>
      </c>
      <c r="G24" s="50"/>
      <c r="H24" s="45" t="s">
        <v>38</v>
      </c>
      <c r="I24" s="123" t="s">
        <v>74</v>
      </c>
      <c r="J24" s="108" t="s">
        <v>40</v>
      </c>
      <c r="K24" s="45" t="s">
        <v>41</v>
      </c>
      <c r="L24" s="124">
        <v>6.25</v>
      </c>
      <c r="M24" s="124">
        <v>2.2000000000000002</v>
      </c>
      <c r="N24" s="124">
        <v>10.5</v>
      </c>
      <c r="O24" s="112">
        <v>150</v>
      </c>
      <c r="P24" s="113">
        <v>24</v>
      </c>
      <c r="Q24" s="170">
        <v>27.5</v>
      </c>
      <c r="R24" s="170">
        <v>13</v>
      </c>
      <c r="S24" s="170">
        <v>11.5</v>
      </c>
      <c r="T24" s="168">
        <f t="shared" si="2"/>
        <v>4.1112500000000003E-3</v>
      </c>
      <c r="U24" s="169">
        <f t="shared" si="3"/>
        <v>4.8499999999999996</v>
      </c>
      <c r="V24" s="138">
        <v>336</v>
      </c>
      <c r="W24" s="112">
        <v>3696</v>
      </c>
      <c r="X24" s="112">
        <v>6156</v>
      </c>
      <c r="Y24" s="118">
        <v>1000</v>
      </c>
      <c r="Z24" s="197"/>
      <c r="AA24" s="198">
        <f>Z24/P24</f>
        <v>0</v>
      </c>
      <c r="AB24" s="196">
        <f>AA24*U24</f>
        <v>0</v>
      </c>
      <c r="AC24" s="196">
        <f>(Q24*R24*S24*AA24)/1000000</f>
        <v>0</v>
      </c>
      <c r="AD24" s="196">
        <f>AA24/V24</f>
        <v>0</v>
      </c>
      <c r="AE24" s="199" t="e">
        <f>#REF!*Z24</f>
        <v>#REF!</v>
      </c>
    </row>
    <row r="25" spans="1:31" ht="61.5" customHeight="1" thickBot="1">
      <c r="A25" s="4"/>
      <c r="B25" s="46"/>
      <c r="C25" s="47">
        <v>15</v>
      </c>
      <c r="D25" s="48">
        <v>11</v>
      </c>
      <c r="E25" s="42">
        <v>6253504980321</v>
      </c>
      <c r="F25" s="49" t="s">
        <v>75</v>
      </c>
      <c r="G25" s="50"/>
      <c r="H25" s="45" t="s">
        <v>38</v>
      </c>
      <c r="I25" s="123" t="s">
        <v>76</v>
      </c>
      <c r="J25" s="108" t="s">
        <v>40</v>
      </c>
      <c r="K25" s="45" t="s">
        <v>41</v>
      </c>
      <c r="L25" s="124">
        <v>12.5</v>
      </c>
      <c r="M25" s="124">
        <v>2.2000000000000002</v>
      </c>
      <c r="N25" s="124">
        <v>10.5</v>
      </c>
      <c r="O25" s="112">
        <v>300</v>
      </c>
      <c r="P25" s="113">
        <v>12</v>
      </c>
      <c r="Q25" s="170">
        <v>27.5</v>
      </c>
      <c r="R25" s="170">
        <v>13</v>
      </c>
      <c r="S25" s="170">
        <v>11.5</v>
      </c>
      <c r="T25" s="168">
        <f t="shared" si="2"/>
        <v>4.1112500000000003E-3</v>
      </c>
      <c r="U25" s="169">
        <f t="shared" si="3"/>
        <v>4.8499999999999996</v>
      </c>
      <c r="V25" s="112">
        <v>336</v>
      </c>
      <c r="W25" s="112">
        <v>3696</v>
      </c>
      <c r="X25" s="112">
        <v>6156</v>
      </c>
      <c r="Y25" s="118">
        <v>1000</v>
      </c>
      <c r="Z25" s="197"/>
      <c r="AA25" s="198">
        <f>Z25/P25</f>
        <v>0</v>
      </c>
      <c r="AB25" s="196">
        <f>AA25*U25</f>
        <v>0</v>
      </c>
      <c r="AC25" s="196">
        <f>(Q25*R25*S25*AA25)/1000000</f>
        <v>0</v>
      </c>
      <c r="AD25" s="196">
        <f>AA25/V25</f>
        <v>0</v>
      </c>
      <c r="AE25" s="199" t="e">
        <f>#REF!*Z25</f>
        <v>#REF!</v>
      </c>
    </row>
    <row r="26" spans="1:31" ht="63.6" customHeight="1" thickBot="1">
      <c r="A26" s="4"/>
      <c r="B26" s="46"/>
      <c r="C26" s="47">
        <v>16</v>
      </c>
      <c r="D26" s="48">
        <v>11</v>
      </c>
      <c r="E26" s="42" t="s">
        <v>77</v>
      </c>
      <c r="F26" s="49" t="s">
        <v>78</v>
      </c>
      <c r="G26" s="50"/>
      <c r="H26" s="45" t="s">
        <v>38</v>
      </c>
      <c r="I26" s="123" t="s">
        <v>79</v>
      </c>
      <c r="J26" s="108" t="s">
        <v>40</v>
      </c>
      <c r="K26" s="45" t="s">
        <v>41</v>
      </c>
      <c r="L26" s="124">
        <v>12.5</v>
      </c>
      <c r="M26" s="124">
        <v>2.2000000000000002</v>
      </c>
      <c r="N26" s="124">
        <v>10.5</v>
      </c>
      <c r="O26" s="112">
        <v>300</v>
      </c>
      <c r="P26" s="113">
        <v>12</v>
      </c>
      <c r="Q26" s="170">
        <v>27.5</v>
      </c>
      <c r="R26" s="170">
        <v>13</v>
      </c>
      <c r="S26" s="170">
        <v>11.5</v>
      </c>
      <c r="T26" s="168">
        <f t="shared" si="2"/>
        <v>4.1112500000000003E-3</v>
      </c>
      <c r="U26" s="169">
        <f t="shared" si="3"/>
        <v>4.8499999999999996</v>
      </c>
      <c r="V26" s="112">
        <v>336</v>
      </c>
      <c r="W26" s="112">
        <v>3696</v>
      </c>
      <c r="X26" s="112">
        <v>6156</v>
      </c>
      <c r="Y26" s="118">
        <v>1000</v>
      </c>
      <c r="Z26" s="197"/>
      <c r="AA26" s="198">
        <f>Z26/P26</f>
        <v>0</v>
      </c>
      <c r="AB26" s="196">
        <f>AA26*U26</f>
        <v>0</v>
      </c>
      <c r="AC26" s="196">
        <f>(Q26*R26*S26*AA26)/1000000</f>
        <v>0</v>
      </c>
      <c r="AD26" s="196">
        <f>AA26/V26</f>
        <v>0</v>
      </c>
      <c r="AE26" s="199" t="e">
        <f>#REF!*Z26</f>
        <v>#REF!</v>
      </c>
    </row>
    <row r="27" spans="1:31" ht="76.5" customHeight="1" thickBot="1">
      <c r="A27" s="4"/>
      <c r="B27" s="46"/>
      <c r="C27" s="47">
        <v>17</v>
      </c>
      <c r="D27" s="48">
        <v>11</v>
      </c>
      <c r="E27" s="42" t="s">
        <v>80</v>
      </c>
      <c r="F27" s="49" t="s">
        <v>81</v>
      </c>
      <c r="G27" s="50"/>
      <c r="H27" s="45" t="s">
        <v>38</v>
      </c>
      <c r="I27" s="123" t="s">
        <v>82</v>
      </c>
      <c r="J27" s="108" t="s">
        <v>40</v>
      </c>
      <c r="K27" s="45" t="s">
        <v>41</v>
      </c>
      <c r="L27" s="124">
        <v>10.3</v>
      </c>
      <c r="M27" s="124">
        <v>6</v>
      </c>
      <c r="N27" s="124">
        <v>10.5</v>
      </c>
      <c r="O27" s="112">
        <v>750</v>
      </c>
      <c r="P27" s="113">
        <v>12</v>
      </c>
      <c r="Q27" s="170">
        <v>31.5</v>
      </c>
      <c r="R27" s="170">
        <v>25</v>
      </c>
      <c r="S27" s="170">
        <v>11</v>
      </c>
      <c r="T27" s="168">
        <f t="shared" si="2"/>
        <v>8.6625000000000001E-3</v>
      </c>
      <c r="U27" s="169">
        <f t="shared" si="3"/>
        <v>10.25</v>
      </c>
      <c r="V27" s="112">
        <v>144</v>
      </c>
      <c r="W27" s="112">
        <v>1584</v>
      </c>
      <c r="X27" s="112">
        <v>2871</v>
      </c>
      <c r="Y27" s="118">
        <v>1000</v>
      </c>
      <c r="Z27" s="197"/>
      <c r="AA27" s="198">
        <f>Z27/P27</f>
        <v>0</v>
      </c>
      <c r="AB27" s="196">
        <f>AA27*U27</f>
        <v>0</v>
      </c>
      <c r="AC27" s="196">
        <f>(Q27*R27*S27*AA27)/1000000</f>
        <v>0</v>
      </c>
      <c r="AD27" s="196">
        <f>AA27/V27</f>
        <v>0</v>
      </c>
      <c r="AE27" s="199" t="e">
        <f>#REF!*Z27</f>
        <v>#REF!</v>
      </c>
    </row>
    <row r="28" spans="1:31" ht="66.95" customHeight="1" thickBot="1">
      <c r="A28" s="4"/>
      <c r="B28" s="46"/>
      <c r="C28" s="47">
        <v>18</v>
      </c>
      <c r="D28" s="48">
        <v>11</v>
      </c>
      <c r="E28" s="42" t="s">
        <v>83</v>
      </c>
      <c r="F28" s="49" t="s">
        <v>84</v>
      </c>
      <c r="G28" s="50"/>
      <c r="H28" s="45" t="s">
        <v>38</v>
      </c>
      <c r="I28" s="123" t="s">
        <v>85</v>
      </c>
      <c r="J28" s="108" t="s">
        <v>40</v>
      </c>
      <c r="K28" s="45" t="s">
        <v>41</v>
      </c>
      <c r="L28" s="124">
        <v>10.3</v>
      </c>
      <c r="M28" s="124">
        <v>6</v>
      </c>
      <c r="N28" s="124">
        <v>10.5</v>
      </c>
      <c r="O28" s="112">
        <v>750</v>
      </c>
      <c r="P28" s="113">
        <v>12</v>
      </c>
      <c r="Q28" s="170">
        <v>31.5</v>
      </c>
      <c r="R28" s="170">
        <v>25</v>
      </c>
      <c r="S28" s="170">
        <v>11</v>
      </c>
      <c r="T28" s="168">
        <f t="shared" si="2"/>
        <v>8.6625000000000001E-3</v>
      </c>
      <c r="U28" s="169">
        <f t="shared" si="3"/>
        <v>10.25</v>
      </c>
      <c r="V28" s="112">
        <v>144</v>
      </c>
      <c r="W28" s="112">
        <v>1584</v>
      </c>
      <c r="X28" s="112">
        <v>2871</v>
      </c>
      <c r="Y28" s="118">
        <v>1000</v>
      </c>
      <c r="Z28" s="197"/>
      <c r="AA28" s="198">
        <f>Z28/P28</f>
        <v>0</v>
      </c>
      <c r="AB28" s="196">
        <f>AA28*U28</f>
        <v>0</v>
      </c>
      <c r="AC28" s="196">
        <f>(Q28*R28*S28*AA28)/1000000</f>
        <v>0</v>
      </c>
      <c r="AD28" s="196">
        <f>AA28/V28</f>
        <v>0</v>
      </c>
      <c r="AE28" s="199" t="e">
        <f>#REF!*Z28</f>
        <v>#REF!</v>
      </c>
    </row>
    <row r="29" spans="1:31" ht="75.75" customHeight="1" thickBot="1">
      <c r="A29" s="4"/>
      <c r="B29" s="46"/>
      <c r="C29" s="47">
        <v>19</v>
      </c>
      <c r="D29" s="48">
        <v>12</v>
      </c>
      <c r="E29" s="42" t="s">
        <v>86</v>
      </c>
      <c r="F29" s="49" t="s">
        <v>87</v>
      </c>
      <c r="G29" s="50"/>
      <c r="H29" s="45" t="s">
        <v>38</v>
      </c>
      <c r="I29" s="123" t="s">
        <v>88</v>
      </c>
      <c r="J29" s="108" t="s">
        <v>40</v>
      </c>
      <c r="K29" s="45" t="s">
        <v>41</v>
      </c>
      <c r="L29" s="124">
        <v>10.3</v>
      </c>
      <c r="M29" s="124">
        <v>7.9</v>
      </c>
      <c r="N29" s="124">
        <v>10.5</v>
      </c>
      <c r="O29" s="112">
        <v>1000</v>
      </c>
      <c r="P29" s="113">
        <v>12</v>
      </c>
      <c r="Q29" s="170">
        <v>25</v>
      </c>
      <c r="R29" s="170">
        <v>21.5</v>
      </c>
      <c r="S29" s="170">
        <v>20.5</v>
      </c>
      <c r="T29" s="168">
        <f t="shared" si="2"/>
        <v>1.1018750000000001E-2</v>
      </c>
      <c r="U29" s="169">
        <f t="shared" si="3"/>
        <v>13.25</v>
      </c>
      <c r="V29" s="112">
        <v>96</v>
      </c>
      <c r="W29" s="112">
        <v>1056</v>
      </c>
      <c r="X29" s="112">
        <v>2178</v>
      </c>
      <c r="Y29" s="118">
        <v>1000</v>
      </c>
      <c r="Z29" s="197"/>
      <c r="AA29" s="198">
        <f>Z29/P29</f>
        <v>0</v>
      </c>
      <c r="AB29" s="196">
        <f>AA29*U29</f>
        <v>0</v>
      </c>
      <c r="AC29" s="196">
        <f>(Q29*R29*S29*AA29)/1000000</f>
        <v>0</v>
      </c>
      <c r="AD29" s="196">
        <f>AA29/V29</f>
        <v>0</v>
      </c>
      <c r="AE29" s="199" t="e">
        <f>#REF!*Z29</f>
        <v>#REF!</v>
      </c>
    </row>
    <row r="30" spans="1:31" ht="69.75" customHeight="1" thickBot="1">
      <c r="A30" s="4"/>
      <c r="B30" s="46"/>
      <c r="C30" s="47">
        <v>20</v>
      </c>
      <c r="D30" s="48">
        <v>12</v>
      </c>
      <c r="E30" s="42" t="s">
        <v>89</v>
      </c>
      <c r="F30" s="49" t="s">
        <v>90</v>
      </c>
      <c r="G30" s="50"/>
      <c r="H30" s="45" t="s">
        <v>38</v>
      </c>
      <c r="I30" s="123" t="s">
        <v>91</v>
      </c>
      <c r="J30" s="108" t="s">
        <v>92</v>
      </c>
      <c r="K30" s="45" t="s">
        <v>41</v>
      </c>
      <c r="L30" s="124">
        <v>13</v>
      </c>
      <c r="M30" s="124">
        <v>13</v>
      </c>
      <c r="N30" s="124">
        <v>10.7</v>
      </c>
      <c r="O30" s="112">
        <v>1000</v>
      </c>
      <c r="P30" s="113">
        <v>12</v>
      </c>
      <c r="Q30" s="170">
        <v>36</v>
      </c>
      <c r="R30" s="170">
        <v>25.5</v>
      </c>
      <c r="S30" s="170">
        <v>22</v>
      </c>
      <c r="T30" s="168">
        <f t="shared" si="2"/>
        <v>2.0195999999999999E-2</v>
      </c>
      <c r="U30" s="169">
        <f t="shared" si="3"/>
        <v>13.25</v>
      </c>
      <c r="V30" s="112">
        <v>48</v>
      </c>
      <c r="W30" s="112">
        <v>528</v>
      </c>
      <c r="X30" s="112">
        <v>1008</v>
      </c>
      <c r="Y30" s="118">
        <v>1000</v>
      </c>
      <c r="Z30" s="197"/>
      <c r="AA30" s="198">
        <f>Z30/P30</f>
        <v>0</v>
      </c>
      <c r="AB30" s="196">
        <f>AA30*U30</f>
        <v>0</v>
      </c>
      <c r="AC30" s="196">
        <f>(Q30*R30*S30*AA30)/1000000</f>
        <v>0</v>
      </c>
      <c r="AD30" s="196">
        <f>AA30/V30</f>
        <v>0</v>
      </c>
      <c r="AE30" s="199" t="e">
        <f>#REF!*Z30</f>
        <v>#REF!</v>
      </c>
    </row>
    <row r="31" spans="1:31" ht="58.5" customHeight="1" thickBot="1">
      <c r="A31" s="4"/>
      <c r="B31" s="46"/>
      <c r="C31" s="47">
        <v>21</v>
      </c>
      <c r="D31" s="48">
        <v>12</v>
      </c>
      <c r="E31" s="42" t="s">
        <v>93</v>
      </c>
      <c r="F31" s="49" t="s">
        <v>94</v>
      </c>
      <c r="G31" s="50"/>
      <c r="H31" s="45" t="s">
        <v>38</v>
      </c>
      <c r="I31" s="123" t="s">
        <v>95</v>
      </c>
      <c r="J31" s="108" t="s">
        <v>92</v>
      </c>
      <c r="K31" s="45" t="s">
        <v>41</v>
      </c>
      <c r="L31" s="124">
        <v>13</v>
      </c>
      <c r="M31" s="124">
        <v>13</v>
      </c>
      <c r="N31" s="124">
        <v>10.7</v>
      </c>
      <c r="O31" s="112">
        <v>1000</v>
      </c>
      <c r="P31" s="113">
        <v>12</v>
      </c>
      <c r="Q31" s="170">
        <v>36</v>
      </c>
      <c r="R31" s="170">
        <v>25.5</v>
      </c>
      <c r="S31" s="170">
        <v>22</v>
      </c>
      <c r="T31" s="168">
        <f t="shared" si="2"/>
        <v>2.0195999999999999E-2</v>
      </c>
      <c r="U31" s="169">
        <f t="shared" si="3"/>
        <v>13.25</v>
      </c>
      <c r="V31" s="112">
        <v>48</v>
      </c>
      <c r="W31" s="112">
        <v>528</v>
      </c>
      <c r="X31" s="112">
        <v>1008</v>
      </c>
      <c r="Y31" s="118">
        <v>1000</v>
      </c>
      <c r="Z31" s="197"/>
      <c r="AA31" s="198">
        <f>Z31/P31</f>
        <v>0</v>
      </c>
      <c r="AB31" s="196">
        <f>AA31*U31</f>
        <v>0</v>
      </c>
      <c r="AC31" s="196">
        <f>(Q31*R31*S31*AA31)/1000000</f>
        <v>0</v>
      </c>
      <c r="AD31" s="196">
        <f>AA31/V31</f>
        <v>0</v>
      </c>
      <c r="AE31" s="199" t="e">
        <f>#REF!*Z31</f>
        <v>#REF!</v>
      </c>
    </row>
    <row r="32" spans="1:31" ht="82.5" customHeight="1" thickBot="1">
      <c r="A32" s="4"/>
      <c r="B32" s="46"/>
      <c r="C32" s="47">
        <v>22</v>
      </c>
      <c r="D32" s="48">
        <v>13</v>
      </c>
      <c r="E32" s="42" t="s">
        <v>96</v>
      </c>
      <c r="F32" s="49" t="s">
        <v>97</v>
      </c>
      <c r="G32" s="50"/>
      <c r="H32" s="45" t="s">
        <v>38</v>
      </c>
      <c r="I32" s="108" t="s">
        <v>98</v>
      </c>
      <c r="J32" s="108" t="s">
        <v>40</v>
      </c>
      <c r="K32" s="45" t="s">
        <v>41</v>
      </c>
      <c r="L32" s="124">
        <v>15.8</v>
      </c>
      <c r="M32" s="124">
        <v>13</v>
      </c>
      <c r="N32" s="124">
        <v>10.5</v>
      </c>
      <c r="O32" s="112">
        <v>2500</v>
      </c>
      <c r="P32" s="113">
        <v>6</v>
      </c>
      <c r="Q32" s="170">
        <v>42</v>
      </c>
      <c r="R32" s="170">
        <v>18.5</v>
      </c>
      <c r="S32" s="170">
        <v>23</v>
      </c>
      <c r="T32" s="168">
        <f t="shared" si="2"/>
        <v>1.7871000000000001E-2</v>
      </c>
      <c r="U32" s="169">
        <f t="shared" si="3"/>
        <v>16.25</v>
      </c>
      <c r="V32" s="112">
        <v>64</v>
      </c>
      <c r="W32" s="112">
        <v>704</v>
      </c>
      <c r="X32" s="112">
        <v>1764</v>
      </c>
      <c r="Y32" s="118">
        <v>1000</v>
      </c>
      <c r="Z32" s="197"/>
      <c r="AA32" s="198">
        <f>Z32/P32</f>
        <v>0</v>
      </c>
      <c r="AB32" s="196">
        <f>AA32*U32</f>
        <v>0</v>
      </c>
      <c r="AC32" s="196">
        <f>(Q32*R32*S32*AA32)/1000000</f>
        <v>0</v>
      </c>
      <c r="AD32" s="196">
        <f>AA32/V32</f>
        <v>0</v>
      </c>
      <c r="AE32" s="199" t="e">
        <f>#REF!*Z32</f>
        <v>#REF!</v>
      </c>
    </row>
    <row r="33" spans="1:31" ht="82.5" customHeight="1" thickBot="1">
      <c r="A33" s="4"/>
      <c r="B33" s="46"/>
      <c r="C33" s="47">
        <v>23</v>
      </c>
      <c r="D33" s="48">
        <v>13</v>
      </c>
      <c r="E33" s="42" t="s">
        <v>99</v>
      </c>
      <c r="F33" s="49" t="s">
        <v>100</v>
      </c>
      <c r="G33" s="50"/>
      <c r="H33" s="45" t="s">
        <v>38</v>
      </c>
      <c r="I33" s="123" t="s">
        <v>101</v>
      </c>
      <c r="J33" s="108" t="s">
        <v>92</v>
      </c>
      <c r="K33" s="45" t="s">
        <v>41</v>
      </c>
      <c r="L33" s="124">
        <v>18</v>
      </c>
      <c r="M33" s="124">
        <v>13.2</v>
      </c>
      <c r="N33" s="124">
        <v>11</v>
      </c>
      <c r="O33" s="112">
        <v>2500</v>
      </c>
      <c r="P33" s="113">
        <v>6</v>
      </c>
      <c r="Q33" s="170">
        <v>42</v>
      </c>
      <c r="R33" s="170">
        <v>18.5</v>
      </c>
      <c r="S33" s="170">
        <v>23</v>
      </c>
      <c r="T33" s="168">
        <f t="shared" si="2"/>
        <v>1.7871000000000001E-2</v>
      </c>
      <c r="U33" s="169">
        <f t="shared" si="3"/>
        <v>16.25</v>
      </c>
      <c r="V33" s="112">
        <v>64</v>
      </c>
      <c r="W33" s="112">
        <v>704</v>
      </c>
      <c r="X33" s="112">
        <v>1428</v>
      </c>
      <c r="Y33" s="118">
        <v>1000</v>
      </c>
      <c r="Z33" s="197"/>
      <c r="AA33" s="198">
        <f>Z33/P33</f>
        <v>0</v>
      </c>
      <c r="AB33" s="196">
        <f>AA33*U33</f>
        <v>0</v>
      </c>
      <c r="AC33" s="196">
        <f>(Q33*R33*S33*AA33)/1000000</f>
        <v>0</v>
      </c>
      <c r="AD33" s="196">
        <f>AA33/V33</f>
        <v>0</v>
      </c>
      <c r="AE33" s="199" t="e">
        <f>#REF!*Z33</f>
        <v>#REF!</v>
      </c>
    </row>
    <row r="34" spans="1:31" ht="72.75" customHeight="1" thickBot="1">
      <c r="A34" s="4"/>
      <c r="B34" s="46"/>
      <c r="C34" s="47">
        <v>24</v>
      </c>
      <c r="D34" s="48">
        <v>13</v>
      </c>
      <c r="E34" s="42" t="s">
        <v>102</v>
      </c>
      <c r="F34" s="49" t="s">
        <v>103</v>
      </c>
      <c r="G34" s="50"/>
      <c r="H34" s="45" t="s">
        <v>38</v>
      </c>
      <c r="I34" s="123" t="s">
        <v>104</v>
      </c>
      <c r="J34" s="108" t="s">
        <v>92</v>
      </c>
      <c r="K34" s="45" t="s">
        <v>41</v>
      </c>
      <c r="L34" s="124">
        <v>18</v>
      </c>
      <c r="M34" s="124">
        <v>13.2</v>
      </c>
      <c r="N34" s="124">
        <v>11</v>
      </c>
      <c r="O34" s="112">
        <v>2500</v>
      </c>
      <c r="P34" s="125">
        <v>6</v>
      </c>
      <c r="Q34" s="170">
        <v>42</v>
      </c>
      <c r="R34" s="170">
        <v>18.5</v>
      </c>
      <c r="S34" s="170">
        <v>23</v>
      </c>
      <c r="T34" s="168">
        <f t="shared" si="2"/>
        <v>1.7871000000000001E-2</v>
      </c>
      <c r="U34" s="169">
        <f t="shared" ref="U34:U106" si="4">((O34*P34)+1250)/1000</f>
        <v>16.25</v>
      </c>
      <c r="V34" s="112">
        <v>64</v>
      </c>
      <c r="W34" s="112">
        <v>704</v>
      </c>
      <c r="X34" s="138">
        <v>1428</v>
      </c>
      <c r="Y34" s="118">
        <v>1000</v>
      </c>
      <c r="Z34" s="197"/>
      <c r="AA34" s="198">
        <f>Z34/P34</f>
        <v>0</v>
      </c>
      <c r="AB34" s="196">
        <f>AA34*U34</f>
        <v>0</v>
      </c>
      <c r="AC34" s="196">
        <f>(Q34*R34*S34*AA34)/1000000</f>
        <v>0</v>
      </c>
      <c r="AD34" s="196">
        <f>AA34/V34</f>
        <v>0</v>
      </c>
      <c r="AE34" s="199" t="e">
        <f>#REF!*Z34</f>
        <v>#REF!</v>
      </c>
    </row>
    <row r="35" spans="1:31" ht="79.5" customHeight="1" thickBot="1">
      <c r="A35" s="4"/>
      <c r="B35" s="46"/>
      <c r="C35" s="47">
        <v>25</v>
      </c>
      <c r="D35" s="48">
        <v>14</v>
      </c>
      <c r="E35" s="42" t="s">
        <v>105</v>
      </c>
      <c r="F35" s="49" t="s">
        <v>106</v>
      </c>
      <c r="G35" s="50"/>
      <c r="H35" s="45" t="s">
        <v>38</v>
      </c>
      <c r="I35" s="108" t="s">
        <v>107</v>
      </c>
      <c r="J35" s="108" t="s">
        <v>40</v>
      </c>
      <c r="K35" s="45" t="s">
        <v>41</v>
      </c>
      <c r="L35" s="124">
        <v>23.9</v>
      </c>
      <c r="M35" s="124">
        <v>13.2</v>
      </c>
      <c r="N35" s="124">
        <v>10.5</v>
      </c>
      <c r="O35" s="112">
        <v>3750</v>
      </c>
      <c r="P35" s="125">
        <v>4</v>
      </c>
      <c r="Q35" s="170">
        <v>50</v>
      </c>
      <c r="R35" s="170">
        <v>27.5</v>
      </c>
      <c r="S35" s="170">
        <v>12</v>
      </c>
      <c r="T35" s="168">
        <f t="shared" si="2"/>
        <v>1.6500000000000001E-2</v>
      </c>
      <c r="U35" s="169">
        <f t="shared" si="4"/>
        <v>16.25</v>
      </c>
      <c r="V35" s="112">
        <v>96</v>
      </c>
      <c r="W35" s="112">
        <v>1056</v>
      </c>
      <c r="X35" s="138">
        <v>1620</v>
      </c>
      <c r="Y35" s="118">
        <v>1000</v>
      </c>
      <c r="Z35" s="197"/>
      <c r="AA35" s="198">
        <f>Z35/P35</f>
        <v>0</v>
      </c>
      <c r="AB35" s="196">
        <f>AA35*U35</f>
        <v>0</v>
      </c>
      <c r="AC35" s="196">
        <f>(Q35*R35*S35*AA35)/1000000</f>
        <v>0</v>
      </c>
      <c r="AD35" s="196">
        <f>AA35/V35</f>
        <v>0</v>
      </c>
      <c r="AE35" s="199" t="e">
        <f>#REF!*Z35</f>
        <v>#REF!</v>
      </c>
    </row>
    <row r="36" spans="1:31" ht="92.45" customHeight="1" thickBot="1">
      <c r="A36" s="4"/>
      <c r="B36" s="46"/>
      <c r="C36" s="47">
        <v>26</v>
      </c>
      <c r="D36" s="48">
        <v>14</v>
      </c>
      <c r="E36" s="42" t="s">
        <v>108</v>
      </c>
      <c r="F36" s="49" t="s">
        <v>109</v>
      </c>
      <c r="G36" s="50"/>
      <c r="H36" s="45" t="s">
        <v>38</v>
      </c>
      <c r="I36" s="108" t="s">
        <v>110</v>
      </c>
      <c r="J36" s="108" t="s">
        <v>92</v>
      </c>
      <c r="K36" s="45" t="s">
        <v>41</v>
      </c>
      <c r="L36" s="124">
        <v>20.2</v>
      </c>
      <c r="M36" s="124">
        <v>20.2</v>
      </c>
      <c r="N36" s="124">
        <v>11.1</v>
      </c>
      <c r="O36" s="112">
        <v>3750</v>
      </c>
      <c r="P36" s="125">
        <v>4</v>
      </c>
      <c r="Q36" s="170">
        <v>41.5</v>
      </c>
      <c r="R36" s="170">
        <v>41.5</v>
      </c>
      <c r="S36" s="170">
        <v>12</v>
      </c>
      <c r="T36" s="168">
        <f t="shared" si="2"/>
        <v>2.0667000000000001E-2</v>
      </c>
      <c r="U36" s="169">
        <f t="shared" si="4"/>
        <v>16.25</v>
      </c>
      <c r="V36" s="112">
        <v>80</v>
      </c>
      <c r="W36" s="112">
        <v>880</v>
      </c>
      <c r="X36" s="138">
        <v>1170</v>
      </c>
      <c r="Y36" s="118">
        <v>1000</v>
      </c>
      <c r="Z36" s="197"/>
      <c r="AA36" s="198">
        <f>Z36/P36</f>
        <v>0</v>
      </c>
      <c r="AB36" s="196">
        <f>AA36*U36</f>
        <v>0</v>
      </c>
      <c r="AC36" s="196">
        <f>(Q36*R36*S36*AA36)/1000000</f>
        <v>0</v>
      </c>
      <c r="AD36" s="196">
        <f>AA36/V36</f>
        <v>0</v>
      </c>
      <c r="AE36" s="199" t="e">
        <f>#REF!*Z36</f>
        <v>#REF!</v>
      </c>
    </row>
    <row r="37" spans="1:31" ht="90.75" customHeight="1" thickBot="1">
      <c r="A37" s="4"/>
      <c r="B37" s="46"/>
      <c r="C37" s="47">
        <v>27</v>
      </c>
      <c r="D37" s="48">
        <v>14</v>
      </c>
      <c r="E37" s="42" t="s">
        <v>111</v>
      </c>
      <c r="F37" s="49" t="s">
        <v>112</v>
      </c>
      <c r="G37" s="50"/>
      <c r="H37" s="45" t="s">
        <v>38</v>
      </c>
      <c r="I37" s="108" t="s">
        <v>113</v>
      </c>
      <c r="J37" s="108" t="s">
        <v>40</v>
      </c>
      <c r="K37" s="45" t="s">
        <v>41</v>
      </c>
      <c r="L37" s="124">
        <v>30</v>
      </c>
      <c r="M37" s="124">
        <v>21.3</v>
      </c>
      <c r="N37" s="124">
        <v>10.5</v>
      </c>
      <c r="O37" s="112">
        <v>7000</v>
      </c>
      <c r="P37" s="125">
        <v>2</v>
      </c>
      <c r="Q37" s="170">
        <v>31</v>
      </c>
      <c r="R37" s="170">
        <v>43.6</v>
      </c>
      <c r="S37" s="170">
        <v>12</v>
      </c>
      <c r="T37" s="168">
        <f t="shared" si="2"/>
        <v>1.62192E-2</v>
      </c>
      <c r="U37" s="169">
        <f t="shared" si="4"/>
        <v>15.25</v>
      </c>
      <c r="V37" s="138">
        <v>80</v>
      </c>
      <c r="W37" s="138">
        <v>880</v>
      </c>
      <c r="X37" s="138">
        <v>1575</v>
      </c>
      <c r="Y37" s="118">
        <v>1000</v>
      </c>
      <c r="Z37" s="197"/>
      <c r="AA37" s="198">
        <f>Z37/P37</f>
        <v>0</v>
      </c>
      <c r="AB37" s="196">
        <f>AA37*U37</f>
        <v>0</v>
      </c>
      <c r="AC37" s="196">
        <f>(Q37*R37*S37*AA37)/1000000</f>
        <v>0</v>
      </c>
      <c r="AD37" s="196">
        <f>AA37/V37</f>
        <v>0</v>
      </c>
      <c r="AE37" s="199" t="e">
        <f>#REF!*Z37</f>
        <v>#REF!</v>
      </c>
    </row>
    <row r="38" spans="1:31" ht="85.5" customHeight="1" thickBot="1">
      <c r="A38" s="4"/>
      <c r="B38" s="46"/>
      <c r="C38" s="47">
        <v>28</v>
      </c>
      <c r="D38" s="48">
        <v>14</v>
      </c>
      <c r="E38" s="42" t="s">
        <v>114</v>
      </c>
      <c r="F38" s="49" t="s">
        <v>115</v>
      </c>
      <c r="G38" s="50"/>
      <c r="H38" s="45" t="s">
        <v>38</v>
      </c>
      <c r="I38" s="108" t="s">
        <v>116</v>
      </c>
      <c r="J38" s="108" t="s">
        <v>92</v>
      </c>
      <c r="K38" s="45" t="s">
        <v>41</v>
      </c>
      <c r="L38" s="124">
        <v>26.3</v>
      </c>
      <c r="M38" s="124">
        <v>24.9</v>
      </c>
      <c r="N38" s="124">
        <v>12.5</v>
      </c>
      <c r="O38" s="112">
        <v>7000</v>
      </c>
      <c r="P38" s="113">
        <v>2</v>
      </c>
      <c r="Q38" s="170">
        <v>27.3</v>
      </c>
      <c r="R38" s="170">
        <v>51</v>
      </c>
      <c r="S38" s="170">
        <v>13.5</v>
      </c>
      <c r="T38" s="168">
        <f t="shared" si="2"/>
        <v>1.8796049999999998E-2</v>
      </c>
      <c r="U38" s="169">
        <f t="shared" si="4"/>
        <v>15.25</v>
      </c>
      <c r="V38" s="112">
        <v>84</v>
      </c>
      <c r="W38" s="112">
        <v>924</v>
      </c>
      <c r="X38" s="112">
        <v>1512</v>
      </c>
      <c r="Y38" s="118">
        <v>1000</v>
      </c>
      <c r="Z38" s="197"/>
      <c r="AA38" s="198">
        <f>Z38/P38</f>
        <v>0</v>
      </c>
      <c r="AB38" s="196">
        <f>AA38*U38</f>
        <v>0</v>
      </c>
      <c r="AC38" s="196">
        <f>(Q38*R38*S38*AA38)/1000000</f>
        <v>0</v>
      </c>
      <c r="AD38" s="196">
        <f>AA38/V38</f>
        <v>0</v>
      </c>
      <c r="AE38" s="199" t="e">
        <f>#REF!*Z38</f>
        <v>#REF!</v>
      </c>
    </row>
    <row r="39" spans="1:31" ht="26.25" thickBot="1">
      <c r="B39" s="32"/>
      <c r="C39" s="33" t="s">
        <v>117</v>
      </c>
      <c r="D39" s="34"/>
      <c r="E39" s="35"/>
      <c r="F39" s="36"/>
      <c r="G39" s="37"/>
      <c r="H39" s="38"/>
      <c r="I39" s="105"/>
      <c r="J39" s="38"/>
      <c r="K39" s="38"/>
      <c r="L39" s="82"/>
      <c r="M39" s="106"/>
      <c r="N39" s="106"/>
      <c r="O39" s="107"/>
      <c r="P39" s="36"/>
      <c r="Q39" s="36"/>
      <c r="R39" s="36"/>
      <c r="S39" s="36"/>
      <c r="T39" s="36"/>
      <c r="U39" s="164"/>
      <c r="V39" s="107"/>
      <c r="W39" s="107"/>
      <c r="X39" s="107"/>
      <c r="Y39" s="118">
        <v>1000</v>
      </c>
      <c r="Z39" s="190"/>
      <c r="AA39" s="190"/>
      <c r="AB39" s="190"/>
      <c r="AC39" s="190"/>
      <c r="AD39" s="190"/>
      <c r="AE39" s="191"/>
    </row>
    <row r="40" spans="1:31" ht="61.5" customHeight="1" thickBot="1">
      <c r="A40" s="4"/>
      <c r="B40" s="59"/>
      <c r="C40" s="60">
        <v>29</v>
      </c>
      <c r="D40" s="61">
        <v>15</v>
      </c>
      <c r="E40" s="62" t="s">
        <v>118</v>
      </c>
      <c r="F40" s="63" t="s">
        <v>119</v>
      </c>
      <c r="G40" s="64"/>
      <c r="H40" s="65" t="s">
        <v>38</v>
      </c>
      <c r="I40" s="126" t="s">
        <v>120</v>
      </c>
      <c r="J40" s="127" t="s">
        <v>40</v>
      </c>
      <c r="K40" s="45" t="s">
        <v>41</v>
      </c>
      <c r="L40" s="128">
        <v>6.25</v>
      </c>
      <c r="M40" s="128">
        <v>2.2000000000000002</v>
      </c>
      <c r="N40" s="128">
        <v>10.5</v>
      </c>
      <c r="O40" s="129">
        <v>150</v>
      </c>
      <c r="P40" s="130">
        <v>24</v>
      </c>
      <c r="Q40" s="174">
        <v>27.5</v>
      </c>
      <c r="R40" s="174">
        <v>13</v>
      </c>
      <c r="S40" s="174">
        <v>11.5</v>
      </c>
      <c r="T40" s="168">
        <f t="shared" si="2"/>
        <v>4.1112500000000003E-3</v>
      </c>
      <c r="U40" s="169">
        <f t="shared" si="4"/>
        <v>4.8499999999999996</v>
      </c>
      <c r="V40" s="175">
        <v>336</v>
      </c>
      <c r="W40" s="175">
        <v>3696</v>
      </c>
      <c r="X40" s="176">
        <v>6156</v>
      </c>
      <c r="Y40" s="118">
        <v>1000</v>
      </c>
      <c r="Z40" s="205"/>
      <c r="AA40" s="204">
        <f>Z40/P40</f>
        <v>0</v>
      </c>
      <c r="AB40" s="206">
        <f>AA40*U40</f>
        <v>0</v>
      </c>
      <c r="AC40" s="206">
        <f>(Q40*R40*S40*AA40)/1000000</f>
        <v>0</v>
      </c>
      <c r="AD40" s="206">
        <f>AA40/V40</f>
        <v>0</v>
      </c>
      <c r="AE40" s="207" t="e">
        <f>#REF!*Z40</f>
        <v>#REF!</v>
      </c>
    </row>
    <row r="41" spans="1:31" ht="81" customHeight="1" thickBot="1">
      <c r="A41" s="4"/>
      <c r="B41" s="66"/>
      <c r="C41" s="67">
        <v>30</v>
      </c>
      <c r="D41" s="61">
        <v>15</v>
      </c>
      <c r="E41" s="68">
        <v>6253504983414</v>
      </c>
      <c r="F41" s="69" t="s">
        <v>121</v>
      </c>
      <c r="G41" s="50"/>
      <c r="H41" s="65" t="s">
        <v>38</v>
      </c>
      <c r="I41" s="131" t="s">
        <v>122</v>
      </c>
      <c r="J41" s="132" t="s">
        <v>40</v>
      </c>
      <c r="K41" s="45" t="s">
        <v>41</v>
      </c>
      <c r="L41" s="133">
        <v>12.5</v>
      </c>
      <c r="M41" s="133">
        <v>2.2000000000000002</v>
      </c>
      <c r="N41" s="133">
        <v>10.5</v>
      </c>
      <c r="O41" s="134">
        <v>300</v>
      </c>
      <c r="P41" s="135">
        <v>12</v>
      </c>
      <c r="Q41" s="177">
        <v>27.5</v>
      </c>
      <c r="R41" s="177">
        <v>13</v>
      </c>
      <c r="S41" s="177">
        <v>11.5</v>
      </c>
      <c r="T41" s="168">
        <f t="shared" si="2"/>
        <v>4.1112500000000003E-3</v>
      </c>
      <c r="U41" s="169">
        <f t="shared" si="4"/>
        <v>4.8499999999999996</v>
      </c>
      <c r="V41" s="178">
        <v>336</v>
      </c>
      <c r="W41" s="178">
        <v>3696</v>
      </c>
      <c r="X41" s="179">
        <v>6156</v>
      </c>
      <c r="Y41" s="118">
        <v>1000</v>
      </c>
      <c r="Z41" s="209"/>
      <c r="AA41" s="208">
        <f>Z41/P41</f>
        <v>0</v>
      </c>
      <c r="AB41" s="210">
        <f>AA41*U41</f>
        <v>0</v>
      </c>
      <c r="AC41" s="210">
        <f>(Q41*R41*S41*AA41)/1000000</f>
        <v>0</v>
      </c>
      <c r="AD41" s="210">
        <f>AA41/V41</f>
        <v>0</v>
      </c>
      <c r="AE41" s="211" t="e">
        <f>#REF!*Z41</f>
        <v>#REF!</v>
      </c>
    </row>
    <row r="42" spans="1:31" ht="80.25" customHeight="1" thickBot="1">
      <c r="A42" s="4"/>
      <c r="B42" s="46"/>
      <c r="C42" s="47">
        <v>31</v>
      </c>
      <c r="D42" s="61">
        <v>15</v>
      </c>
      <c r="E42" s="42" t="s">
        <v>123</v>
      </c>
      <c r="F42" s="49" t="s">
        <v>124</v>
      </c>
      <c r="G42" s="50"/>
      <c r="H42" s="45" t="s">
        <v>38</v>
      </c>
      <c r="I42" s="123" t="s">
        <v>125</v>
      </c>
      <c r="J42" s="108" t="s">
        <v>92</v>
      </c>
      <c r="K42" s="45" t="s">
        <v>41</v>
      </c>
      <c r="L42" s="124">
        <v>13</v>
      </c>
      <c r="M42" s="124">
        <v>13</v>
      </c>
      <c r="N42" s="124">
        <v>10.7</v>
      </c>
      <c r="O42" s="112">
        <v>1000</v>
      </c>
      <c r="P42" s="113">
        <v>12</v>
      </c>
      <c r="Q42" s="170">
        <v>36</v>
      </c>
      <c r="R42" s="170">
        <v>25.5</v>
      </c>
      <c r="S42" s="170">
        <v>22</v>
      </c>
      <c r="T42" s="168">
        <f t="shared" si="2"/>
        <v>2.0195999999999999E-2</v>
      </c>
      <c r="U42" s="169">
        <f t="shared" si="4"/>
        <v>13.25</v>
      </c>
      <c r="V42" s="112">
        <v>48</v>
      </c>
      <c r="W42" s="112">
        <v>1056</v>
      </c>
      <c r="X42" s="112">
        <v>1701</v>
      </c>
      <c r="Y42" s="118">
        <v>1000</v>
      </c>
      <c r="Z42" s="197"/>
      <c r="AA42" s="198">
        <f>Z42/P42</f>
        <v>0</v>
      </c>
      <c r="AB42" s="196">
        <f>AA42*U42</f>
        <v>0</v>
      </c>
      <c r="AC42" s="196">
        <f>(Q42*R42*S42*AA42)/1000000</f>
        <v>0</v>
      </c>
      <c r="AD42" s="196">
        <f>AA42/V42</f>
        <v>0</v>
      </c>
      <c r="AE42" s="199" t="e">
        <f>#REF!*Z42</f>
        <v>#REF!</v>
      </c>
    </row>
    <row r="43" spans="1:31" ht="26.25" thickBot="1">
      <c r="B43" s="32"/>
      <c r="C43" s="33" t="s">
        <v>126</v>
      </c>
      <c r="D43" s="34"/>
      <c r="E43" s="35"/>
      <c r="F43" s="36"/>
      <c r="G43" s="37"/>
      <c r="H43" s="38"/>
      <c r="I43" s="105"/>
      <c r="J43" s="38"/>
      <c r="K43" s="38"/>
      <c r="L43" s="82"/>
      <c r="M43" s="106"/>
      <c r="N43" s="106"/>
      <c r="O43" s="107"/>
      <c r="P43" s="36"/>
      <c r="Q43" s="36"/>
      <c r="R43" s="36"/>
      <c r="S43" s="36"/>
      <c r="T43" s="36"/>
      <c r="U43" s="164"/>
      <c r="V43" s="107"/>
      <c r="W43" s="107"/>
      <c r="X43" s="107"/>
      <c r="Y43" s="118">
        <v>1000</v>
      </c>
      <c r="Z43" s="190"/>
      <c r="AA43" s="190"/>
      <c r="AB43" s="190"/>
      <c r="AC43" s="190"/>
      <c r="AD43" s="190"/>
      <c r="AE43" s="191"/>
    </row>
    <row r="44" spans="1:31" ht="70.5" customHeight="1" thickBot="1">
      <c r="A44" s="4"/>
      <c r="B44" s="70"/>
      <c r="C44" s="71">
        <v>32</v>
      </c>
      <c r="D44" s="41">
        <v>16</v>
      </c>
      <c r="E44" s="72" t="s">
        <v>127</v>
      </c>
      <c r="F44" s="73" t="s">
        <v>128</v>
      </c>
      <c r="G44" s="44"/>
      <c r="H44" s="58" t="s">
        <v>38</v>
      </c>
      <c r="I44" s="120" t="s">
        <v>129</v>
      </c>
      <c r="J44" s="121" t="s">
        <v>40</v>
      </c>
      <c r="K44" s="45" t="s">
        <v>41</v>
      </c>
      <c r="L44" s="122">
        <v>10.3</v>
      </c>
      <c r="M44" s="122">
        <v>2.1</v>
      </c>
      <c r="N44" s="122">
        <v>10.5</v>
      </c>
      <c r="O44" s="136">
        <v>240</v>
      </c>
      <c r="P44" s="137">
        <v>12</v>
      </c>
      <c r="Q44" s="174">
        <v>27.5</v>
      </c>
      <c r="R44" s="174">
        <v>13</v>
      </c>
      <c r="S44" s="174">
        <v>11.5</v>
      </c>
      <c r="T44" s="168">
        <f t="shared" si="2"/>
        <v>4.1112500000000003E-3</v>
      </c>
      <c r="U44" s="169">
        <f t="shared" si="4"/>
        <v>4.13</v>
      </c>
      <c r="V44" s="136">
        <v>384</v>
      </c>
      <c r="W44" s="136">
        <v>4224</v>
      </c>
      <c r="X44" s="136">
        <v>7920</v>
      </c>
      <c r="Y44" s="118">
        <v>1000</v>
      </c>
      <c r="Z44" s="193"/>
      <c r="AA44" s="194">
        <f>Z44/P44</f>
        <v>0</v>
      </c>
      <c r="AB44" s="192">
        <f>AA44*U44</f>
        <v>0</v>
      </c>
      <c r="AC44" s="192">
        <f>(Q44*R44*S44*AA44)/1000000</f>
        <v>0</v>
      </c>
      <c r="AD44" s="192">
        <f>AA44/V44</f>
        <v>0</v>
      </c>
      <c r="AE44" s="195" t="e">
        <f>#REF!*Z44</f>
        <v>#REF!</v>
      </c>
    </row>
    <row r="45" spans="1:31" ht="74.25" customHeight="1" thickBot="1">
      <c r="A45" s="4"/>
      <c r="B45" s="74"/>
      <c r="C45" s="75">
        <v>33</v>
      </c>
      <c r="D45" s="41">
        <v>16</v>
      </c>
      <c r="E45" s="76" t="s">
        <v>130</v>
      </c>
      <c r="F45" s="77" t="s">
        <v>131</v>
      </c>
      <c r="G45" s="50"/>
      <c r="H45" s="45" t="s">
        <v>38</v>
      </c>
      <c r="I45" s="123" t="s">
        <v>132</v>
      </c>
      <c r="J45" s="108" t="s">
        <v>92</v>
      </c>
      <c r="K45" s="45" t="s">
        <v>41</v>
      </c>
      <c r="L45" s="124">
        <v>10.3</v>
      </c>
      <c r="M45" s="124">
        <v>6</v>
      </c>
      <c r="N45" s="124">
        <v>10.5</v>
      </c>
      <c r="O45" s="138">
        <v>800</v>
      </c>
      <c r="P45" s="125">
        <v>12</v>
      </c>
      <c r="Q45" s="170">
        <v>31.5</v>
      </c>
      <c r="R45" s="170">
        <v>25</v>
      </c>
      <c r="S45" s="170">
        <v>11</v>
      </c>
      <c r="T45" s="168">
        <f t="shared" si="2"/>
        <v>8.6625000000000001E-3</v>
      </c>
      <c r="U45" s="169">
        <f t="shared" si="4"/>
        <v>10.85</v>
      </c>
      <c r="V45" s="138">
        <v>128</v>
      </c>
      <c r="W45" s="138">
        <v>1408</v>
      </c>
      <c r="X45" s="138">
        <v>2646</v>
      </c>
      <c r="Y45" s="118">
        <v>1000</v>
      </c>
      <c r="Z45" s="197"/>
      <c r="AA45" s="198">
        <f>Z45/P45</f>
        <v>0</v>
      </c>
      <c r="AB45" s="196">
        <f>AA45*U45</f>
        <v>0</v>
      </c>
      <c r="AC45" s="196">
        <f>(Q45*R45*S45*AA45)/1000000</f>
        <v>0</v>
      </c>
      <c r="AD45" s="196">
        <f>AA45/V45</f>
        <v>0</v>
      </c>
      <c r="AE45" s="199" t="e">
        <f>#REF!*Z45</f>
        <v>#REF!</v>
      </c>
    </row>
    <row r="46" spans="1:31" ht="76.5" customHeight="1" thickBot="1">
      <c r="A46" s="4"/>
      <c r="B46" s="74"/>
      <c r="C46" s="47">
        <v>34</v>
      </c>
      <c r="D46" s="41">
        <v>16</v>
      </c>
      <c r="E46" s="42" t="s">
        <v>133</v>
      </c>
      <c r="F46" s="49" t="s">
        <v>134</v>
      </c>
      <c r="G46" s="50"/>
      <c r="H46" s="45" t="s">
        <v>38</v>
      </c>
      <c r="I46" s="123" t="s">
        <v>135</v>
      </c>
      <c r="J46" s="108" t="s">
        <v>40</v>
      </c>
      <c r="K46" s="45" t="s">
        <v>41</v>
      </c>
      <c r="L46" s="124">
        <v>9.9</v>
      </c>
      <c r="M46" s="124">
        <v>5.9</v>
      </c>
      <c r="N46" s="124">
        <v>10.199999999999999</v>
      </c>
      <c r="O46" s="112">
        <v>1200</v>
      </c>
      <c r="P46" s="113">
        <v>12</v>
      </c>
      <c r="Q46" s="170">
        <v>36</v>
      </c>
      <c r="R46" s="170">
        <v>25.5</v>
      </c>
      <c r="S46" s="170">
        <v>22</v>
      </c>
      <c r="T46" s="168">
        <f t="shared" si="2"/>
        <v>2.0195999999999999E-2</v>
      </c>
      <c r="U46" s="169">
        <f t="shared" si="4"/>
        <v>15.65</v>
      </c>
      <c r="V46" s="138">
        <v>162</v>
      </c>
      <c r="W46" s="138">
        <v>1782</v>
      </c>
      <c r="X46" s="112">
        <v>2871</v>
      </c>
      <c r="Y46" s="118">
        <v>1000</v>
      </c>
      <c r="Z46" s="197"/>
      <c r="AA46" s="198">
        <f>Z46/P46</f>
        <v>0</v>
      </c>
      <c r="AB46" s="196">
        <f>AA46*U46</f>
        <v>0</v>
      </c>
      <c r="AC46" s="196">
        <f>(Q46*R46*S46*AA46)/1000000</f>
        <v>0</v>
      </c>
      <c r="AD46" s="196">
        <f>AA46/V46</f>
        <v>0</v>
      </c>
      <c r="AE46" s="199" t="e">
        <f>#REF!*Z46</f>
        <v>#REF!</v>
      </c>
    </row>
    <row r="47" spans="1:31" ht="80.25" customHeight="1" thickBot="1">
      <c r="A47" s="4"/>
      <c r="B47" s="51"/>
      <c r="C47" s="52">
        <v>35</v>
      </c>
      <c r="D47" s="41">
        <v>16</v>
      </c>
      <c r="E47" s="41" t="s">
        <v>136</v>
      </c>
      <c r="F47" s="54" t="s">
        <v>137</v>
      </c>
      <c r="G47" s="55"/>
      <c r="H47" s="56" t="s">
        <v>38</v>
      </c>
      <c r="I47" s="139" t="s">
        <v>138</v>
      </c>
      <c r="J47" s="114" t="s">
        <v>92</v>
      </c>
      <c r="K47" s="140" t="s">
        <v>41</v>
      </c>
      <c r="L47" s="116">
        <v>18</v>
      </c>
      <c r="M47" s="117">
        <v>13.2</v>
      </c>
      <c r="N47" s="117">
        <v>11</v>
      </c>
      <c r="O47" s="118">
        <v>2400</v>
      </c>
      <c r="P47" s="119">
        <v>6</v>
      </c>
      <c r="Q47" s="171">
        <v>42</v>
      </c>
      <c r="R47" s="171">
        <v>18.5</v>
      </c>
      <c r="S47" s="171">
        <v>23</v>
      </c>
      <c r="T47" s="172">
        <f t="shared" si="2"/>
        <v>1.7871000000000001E-2</v>
      </c>
      <c r="U47" s="173">
        <f t="shared" si="4"/>
        <v>15.65</v>
      </c>
      <c r="V47" s="118">
        <v>64</v>
      </c>
      <c r="W47" s="118">
        <v>704</v>
      </c>
      <c r="X47" s="118">
        <v>1428</v>
      </c>
      <c r="Y47" s="118">
        <v>1000</v>
      </c>
      <c r="Z47" s="201"/>
      <c r="AA47" s="202">
        <f>Z47/P47</f>
        <v>0</v>
      </c>
      <c r="AB47" s="200">
        <f>AA47*U47</f>
        <v>0</v>
      </c>
      <c r="AC47" s="200">
        <f>(Q47*R47*S47*AA47)/1000000</f>
        <v>0</v>
      </c>
      <c r="AD47" s="200">
        <f>AA47/V47</f>
        <v>0</v>
      </c>
      <c r="AE47" s="203" t="e">
        <f>#REF!*Z47</f>
        <v>#REF!</v>
      </c>
    </row>
    <row r="48" spans="1:31" ht="26.25" thickBot="1">
      <c r="B48" s="32"/>
      <c r="C48" s="33" t="s">
        <v>139</v>
      </c>
      <c r="D48" s="34"/>
      <c r="E48" s="35"/>
      <c r="F48" s="36"/>
      <c r="G48" s="37"/>
      <c r="H48" s="38"/>
      <c r="I48" s="105"/>
      <c r="J48" s="38"/>
      <c r="K48" s="38"/>
      <c r="L48" s="82"/>
      <c r="M48" s="106"/>
      <c r="N48" s="106"/>
      <c r="O48" s="107"/>
      <c r="P48" s="36"/>
      <c r="Q48" s="36"/>
      <c r="R48" s="36"/>
      <c r="S48" s="36"/>
      <c r="T48" s="36"/>
      <c r="U48" s="164"/>
      <c r="V48" s="107"/>
      <c r="W48" s="107"/>
      <c r="X48" s="107"/>
      <c r="Y48" s="118">
        <v>1000</v>
      </c>
      <c r="Z48" s="190"/>
      <c r="AA48" s="190"/>
      <c r="AB48" s="190"/>
      <c r="AC48" s="190"/>
      <c r="AD48" s="190"/>
      <c r="AE48" s="191"/>
    </row>
    <row r="49" spans="1:31" ht="72.75" customHeight="1" thickBot="1">
      <c r="A49" s="4"/>
      <c r="B49" s="70"/>
      <c r="C49" s="47">
        <v>36</v>
      </c>
      <c r="D49" s="48">
        <v>17</v>
      </c>
      <c r="E49" s="42" t="s">
        <v>140</v>
      </c>
      <c r="F49" s="49" t="s">
        <v>141</v>
      </c>
      <c r="G49" s="50"/>
      <c r="H49" s="45" t="s">
        <v>38</v>
      </c>
      <c r="I49" s="108" t="s">
        <v>142</v>
      </c>
      <c r="J49" s="108" t="s">
        <v>143</v>
      </c>
      <c r="K49" s="45" t="s">
        <v>41</v>
      </c>
      <c r="L49" s="124">
        <v>9.3000000000000007</v>
      </c>
      <c r="M49" s="124">
        <v>1.5</v>
      </c>
      <c r="N49" s="124">
        <v>12.4</v>
      </c>
      <c r="O49" s="112">
        <v>120</v>
      </c>
      <c r="P49" s="125">
        <v>24</v>
      </c>
      <c r="Q49" s="170">
        <v>20</v>
      </c>
      <c r="R49" s="170">
        <v>19</v>
      </c>
      <c r="S49" s="170">
        <v>13.5</v>
      </c>
      <c r="T49" s="168">
        <f t="shared" si="2"/>
        <v>5.13E-3</v>
      </c>
      <c r="U49" s="169">
        <f t="shared" si="4"/>
        <v>4.13</v>
      </c>
      <c r="V49" s="138">
        <v>176</v>
      </c>
      <c r="W49" s="138">
        <v>1936</v>
      </c>
      <c r="X49" s="138">
        <v>4224</v>
      </c>
      <c r="Y49" s="118">
        <v>1000</v>
      </c>
      <c r="Z49" s="197"/>
      <c r="AA49" s="198">
        <f>Z49/P49</f>
        <v>0</v>
      </c>
      <c r="AB49" s="196">
        <f>AA49*U49</f>
        <v>0</v>
      </c>
      <c r="AC49" s="196">
        <f>(Q49*R49*S49*AA49)/1000000</f>
        <v>0</v>
      </c>
      <c r="AD49" s="196">
        <f>AA49/V49</f>
        <v>0</v>
      </c>
      <c r="AE49" s="199" t="e">
        <f>#REF!*Z49</f>
        <v>#REF!</v>
      </c>
    </row>
    <row r="50" spans="1:31" ht="61.5" customHeight="1" thickBot="1">
      <c r="A50" s="4"/>
      <c r="B50" s="74"/>
      <c r="C50" s="47">
        <v>37</v>
      </c>
      <c r="D50" s="48">
        <v>17</v>
      </c>
      <c r="E50" s="42" t="s">
        <v>144</v>
      </c>
      <c r="F50" s="49" t="s">
        <v>145</v>
      </c>
      <c r="G50" s="50"/>
      <c r="H50" s="45" t="s">
        <v>38</v>
      </c>
      <c r="I50" s="108" t="s">
        <v>146</v>
      </c>
      <c r="J50" s="108" t="s">
        <v>143</v>
      </c>
      <c r="K50" s="45" t="s">
        <v>41</v>
      </c>
      <c r="L50" s="124">
        <v>9.3000000000000007</v>
      </c>
      <c r="M50" s="124">
        <v>1.5</v>
      </c>
      <c r="N50" s="124">
        <v>12.4</v>
      </c>
      <c r="O50" s="112">
        <v>120</v>
      </c>
      <c r="P50" s="125">
        <v>24</v>
      </c>
      <c r="Q50" s="170">
        <v>20</v>
      </c>
      <c r="R50" s="170">
        <v>19</v>
      </c>
      <c r="S50" s="170">
        <v>13.5</v>
      </c>
      <c r="T50" s="168">
        <f t="shared" si="2"/>
        <v>5.13E-3</v>
      </c>
      <c r="U50" s="169">
        <f t="shared" si="4"/>
        <v>4.13</v>
      </c>
      <c r="V50" s="138">
        <v>176</v>
      </c>
      <c r="W50" s="138">
        <v>1936</v>
      </c>
      <c r="X50" s="138">
        <v>4224</v>
      </c>
      <c r="Y50" s="118">
        <v>1000</v>
      </c>
      <c r="Z50" s="197"/>
      <c r="AA50" s="198">
        <f>Z50/P50</f>
        <v>0</v>
      </c>
      <c r="AB50" s="196">
        <f>AA50*U50</f>
        <v>0</v>
      </c>
      <c r="AC50" s="196">
        <f>(Q50*R50*S50*AA50)/1000000</f>
        <v>0</v>
      </c>
      <c r="AD50" s="196">
        <f>AA50/V50</f>
        <v>0</v>
      </c>
      <c r="AE50" s="199" t="e">
        <f>#REF!*Z50</f>
        <v>#REF!</v>
      </c>
    </row>
    <row r="51" spans="1:31" ht="65.25" customHeight="1" thickBot="1">
      <c r="A51" s="4"/>
      <c r="B51" s="74"/>
      <c r="C51" s="47">
        <v>38</v>
      </c>
      <c r="D51" s="48">
        <v>17</v>
      </c>
      <c r="E51" s="42" t="s">
        <v>147</v>
      </c>
      <c r="F51" s="49" t="s">
        <v>148</v>
      </c>
      <c r="G51" s="50"/>
      <c r="H51" s="45" t="s">
        <v>38</v>
      </c>
      <c r="I51" s="108" t="s">
        <v>149</v>
      </c>
      <c r="J51" s="108" t="s">
        <v>143</v>
      </c>
      <c r="K51" s="45" t="s">
        <v>41</v>
      </c>
      <c r="L51" s="124">
        <v>9.3000000000000007</v>
      </c>
      <c r="M51" s="124">
        <v>1.5</v>
      </c>
      <c r="N51" s="124">
        <v>12.4</v>
      </c>
      <c r="O51" s="112">
        <v>120</v>
      </c>
      <c r="P51" s="125">
        <v>24</v>
      </c>
      <c r="Q51" s="170">
        <v>20</v>
      </c>
      <c r="R51" s="170">
        <v>19</v>
      </c>
      <c r="S51" s="170">
        <v>13.5</v>
      </c>
      <c r="T51" s="168">
        <f t="shared" si="2"/>
        <v>5.13E-3</v>
      </c>
      <c r="U51" s="169">
        <f t="shared" si="4"/>
        <v>4.13</v>
      </c>
      <c r="V51" s="138">
        <v>176</v>
      </c>
      <c r="W51" s="138">
        <v>1936</v>
      </c>
      <c r="X51" s="138">
        <v>4224</v>
      </c>
      <c r="Y51" s="118">
        <v>1000</v>
      </c>
      <c r="Z51" s="197"/>
      <c r="AA51" s="198">
        <f>Z51/P51</f>
        <v>0</v>
      </c>
      <c r="AB51" s="196">
        <f>AA51*U51</f>
        <v>0</v>
      </c>
      <c r="AC51" s="196">
        <f>(Q51*R51*S51*AA51)/1000000</f>
        <v>0</v>
      </c>
      <c r="AD51" s="196">
        <f>AA51/V51</f>
        <v>0</v>
      </c>
      <c r="AE51" s="199" t="e">
        <f>#REF!*Z51</f>
        <v>#REF!</v>
      </c>
    </row>
    <row r="52" spans="1:31" ht="74.25" customHeight="1" thickBot="1">
      <c r="A52" s="4"/>
      <c r="B52" s="74"/>
      <c r="C52" s="47">
        <v>39</v>
      </c>
      <c r="D52" s="48">
        <v>17</v>
      </c>
      <c r="E52" s="42" t="s">
        <v>150</v>
      </c>
      <c r="F52" s="49" t="s">
        <v>151</v>
      </c>
      <c r="G52" s="50"/>
      <c r="H52" s="45" t="s">
        <v>38</v>
      </c>
      <c r="I52" s="108" t="s">
        <v>152</v>
      </c>
      <c r="J52" s="108" t="s">
        <v>143</v>
      </c>
      <c r="K52" s="45" t="s">
        <v>41</v>
      </c>
      <c r="L52" s="124">
        <v>17.8</v>
      </c>
      <c r="M52" s="124">
        <v>1.5</v>
      </c>
      <c r="N52" s="124">
        <v>12.4</v>
      </c>
      <c r="O52" s="112">
        <v>240</v>
      </c>
      <c r="P52" s="125">
        <v>12</v>
      </c>
      <c r="Q52" s="170">
        <v>37</v>
      </c>
      <c r="R52" s="170">
        <v>10</v>
      </c>
      <c r="S52" s="170">
        <v>13.5</v>
      </c>
      <c r="T52" s="168">
        <f t="shared" si="2"/>
        <v>4.9950000000000003E-3</v>
      </c>
      <c r="U52" s="169">
        <f t="shared" si="4"/>
        <v>4.13</v>
      </c>
      <c r="V52" s="138">
        <v>132</v>
      </c>
      <c r="W52" s="138">
        <v>1452</v>
      </c>
      <c r="X52" s="138">
        <v>2160</v>
      </c>
      <c r="Y52" s="118">
        <v>1000</v>
      </c>
      <c r="Z52" s="197"/>
      <c r="AA52" s="198">
        <f>Z52/P52</f>
        <v>0</v>
      </c>
      <c r="AB52" s="196">
        <f>AA52*U52</f>
        <v>0</v>
      </c>
      <c r="AC52" s="196">
        <f>(Q52*R52*S52*AA52)/1000000</f>
        <v>0</v>
      </c>
      <c r="AD52" s="196">
        <f>AA52/V52</f>
        <v>0</v>
      </c>
      <c r="AE52" s="199" t="e">
        <f>#REF!*Z52</f>
        <v>#REF!</v>
      </c>
    </row>
    <row r="53" spans="1:31" ht="54.75" customHeight="1" thickBot="1">
      <c r="A53" s="4"/>
      <c r="B53" s="74"/>
      <c r="C53" s="47">
        <v>40</v>
      </c>
      <c r="D53" s="48">
        <v>17</v>
      </c>
      <c r="E53" s="42" t="s">
        <v>153</v>
      </c>
      <c r="F53" s="49" t="s">
        <v>154</v>
      </c>
      <c r="G53" s="50"/>
      <c r="H53" s="45" t="s">
        <v>38</v>
      </c>
      <c r="I53" s="108" t="s">
        <v>155</v>
      </c>
      <c r="J53" s="108" t="s">
        <v>143</v>
      </c>
      <c r="K53" s="45" t="s">
        <v>41</v>
      </c>
      <c r="L53" s="124">
        <v>17.8</v>
      </c>
      <c r="M53" s="124">
        <v>1.5</v>
      </c>
      <c r="N53" s="124">
        <v>12.4</v>
      </c>
      <c r="O53" s="112">
        <v>240</v>
      </c>
      <c r="P53" s="125">
        <v>12</v>
      </c>
      <c r="Q53" s="170">
        <v>37</v>
      </c>
      <c r="R53" s="170">
        <v>10</v>
      </c>
      <c r="S53" s="170">
        <v>13.5</v>
      </c>
      <c r="T53" s="168">
        <f t="shared" si="2"/>
        <v>4.9950000000000003E-3</v>
      </c>
      <c r="U53" s="169">
        <f t="shared" si="4"/>
        <v>4.13</v>
      </c>
      <c r="V53" s="138">
        <v>224</v>
      </c>
      <c r="W53" s="138">
        <v>2464</v>
      </c>
      <c r="X53" s="138">
        <v>3696</v>
      </c>
      <c r="Y53" s="118">
        <v>1000</v>
      </c>
      <c r="Z53" s="197"/>
      <c r="AA53" s="198">
        <f>Z53/P53</f>
        <v>0</v>
      </c>
      <c r="AB53" s="196">
        <f>AA53*U53</f>
        <v>0</v>
      </c>
      <c r="AC53" s="196">
        <f>(Q53*R53*S53*AA53)/1000000</f>
        <v>0</v>
      </c>
      <c r="AD53" s="196">
        <f>AA53/V53</f>
        <v>0</v>
      </c>
      <c r="AE53" s="199" t="e">
        <f>#REF!*Z53</f>
        <v>#REF!</v>
      </c>
    </row>
    <row r="54" spans="1:31" ht="73.5" customHeight="1" thickBot="1">
      <c r="A54" s="4"/>
      <c r="B54" s="74"/>
      <c r="C54" s="47">
        <v>41</v>
      </c>
      <c r="D54" s="48">
        <v>18</v>
      </c>
      <c r="E54" s="42">
        <v>6253504980222</v>
      </c>
      <c r="F54" s="49" t="s">
        <v>156</v>
      </c>
      <c r="G54" s="50"/>
      <c r="H54" s="45" t="s">
        <v>38</v>
      </c>
      <c r="I54" s="108" t="s">
        <v>157</v>
      </c>
      <c r="J54" s="108" t="s">
        <v>40</v>
      </c>
      <c r="K54" s="45" t="s">
        <v>41</v>
      </c>
      <c r="L54" s="124">
        <v>7.44</v>
      </c>
      <c r="M54" s="124">
        <v>2.7</v>
      </c>
      <c r="N54" s="124">
        <v>9.3000000000000007</v>
      </c>
      <c r="O54" s="112">
        <v>240</v>
      </c>
      <c r="P54" s="125">
        <v>12</v>
      </c>
      <c r="Q54" s="170">
        <v>23.5</v>
      </c>
      <c r="R54" s="170">
        <v>12</v>
      </c>
      <c r="S54" s="170">
        <v>10.5</v>
      </c>
      <c r="T54" s="168">
        <f t="shared" si="2"/>
        <v>2.9610000000000001E-3</v>
      </c>
      <c r="U54" s="169">
        <f t="shared" si="4"/>
        <v>4.13</v>
      </c>
      <c r="V54" s="138">
        <v>480</v>
      </c>
      <c r="W54" s="138">
        <v>5280</v>
      </c>
      <c r="X54" s="138">
        <v>8295</v>
      </c>
      <c r="Y54" s="118">
        <v>1000</v>
      </c>
      <c r="Z54" s="197"/>
      <c r="AA54" s="198">
        <f>Z54/P54</f>
        <v>0</v>
      </c>
      <c r="AB54" s="196">
        <f>AA54*U54</f>
        <v>0</v>
      </c>
      <c r="AC54" s="196">
        <f>(Q54*R54*S54*AA54)/1000000</f>
        <v>0</v>
      </c>
      <c r="AD54" s="196">
        <f>AA54/V54</f>
        <v>0</v>
      </c>
      <c r="AE54" s="199" t="e">
        <f>#REF!*Z54</f>
        <v>#REF!</v>
      </c>
    </row>
    <row r="55" spans="1:31" ht="59.25" customHeight="1" thickBot="1">
      <c r="A55" s="4"/>
      <c r="B55" s="74"/>
      <c r="C55" s="47">
        <v>42</v>
      </c>
      <c r="D55" s="48">
        <v>18</v>
      </c>
      <c r="E55" s="42" t="s">
        <v>158</v>
      </c>
      <c r="F55" s="49" t="s">
        <v>159</v>
      </c>
      <c r="G55" s="50"/>
      <c r="H55" s="45" t="s">
        <v>38</v>
      </c>
      <c r="I55" s="108" t="s">
        <v>160</v>
      </c>
      <c r="J55" s="108" t="s">
        <v>40</v>
      </c>
      <c r="K55" s="45" t="s">
        <v>41</v>
      </c>
      <c r="L55" s="124">
        <v>7.44</v>
      </c>
      <c r="M55" s="124">
        <v>2.7</v>
      </c>
      <c r="N55" s="124">
        <v>9.3000000000000007</v>
      </c>
      <c r="O55" s="112">
        <v>240</v>
      </c>
      <c r="P55" s="125">
        <v>12</v>
      </c>
      <c r="Q55" s="170">
        <v>23.5</v>
      </c>
      <c r="R55" s="170">
        <v>12</v>
      </c>
      <c r="S55" s="170">
        <v>10.5</v>
      </c>
      <c r="T55" s="168">
        <f t="shared" si="2"/>
        <v>2.9610000000000001E-3</v>
      </c>
      <c r="U55" s="169">
        <f t="shared" si="4"/>
        <v>4.13</v>
      </c>
      <c r="V55" s="138">
        <v>540</v>
      </c>
      <c r="W55" s="138">
        <v>5940</v>
      </c>
      <c r="X55" s="138">
        <v>9600</v>
      </c>
      <c r="Y55" s="118">
        <v>1000</v>
      </c>
      <c r="Z55" s="197"/>
      <c r="AA55" s="198">
        <f>Z55/P55</f>
        <v>0</v>
      </c>
      <c r="AB55" s="196">
        <f>AA55*U55</f>
        <v>0</v>
      </c>
      <c r="AC55" s="196">
        <f>(Q55*R55*S55*AA55)/1000000</f>
        <v>0</v>
      </c>
      <c r="AD55" s="196">
        <f>AA55/V55</f>
        <v>0</v>
      </c>
      <c r="AE55" s="199" t="e">
        <f>#REF!*Z55</f>
        <v>#REF!</v>
      </c>
    </row>
    <row r="56" spans="1:31" ht="98.25" customHeight="1" thickBot="1">
      <c r="A56" s="4"/>
      <c r="B56" s="78"/>
      <c r="C56" s="47">
        <v>43</v>
      </c>
      <c r="D56" s="48">
        <v>18</v>
      </c>
      <c r="E56" s="42">
        <v>6253504980260</v>
      </c>
      <c r="F56" s="49" t="s">
        <v>161</v>
      </c>
      <c r="G56" s="50"/>
      <c r="H56" s="45" t="s">
        <v>38</v>
      </c>
      <c r="I56" s="123" t="s">
        <v>162</v>
      </c>
      <c r="J56" s="108" t="s">
        <v>40</v>
      </c>
      <c r="K56" s="45" t="s">
        <v>41</v>
      </c>
      <c r="L56" s="124">
        <v>11</v>
      </c>
      <c r="M56" s="124">
        <v>9.6999999999999993</v>
      </c>
      <c r="N56" s="124">
        <v>9.3000000000000007</v>
      </c>
      <c r="O56" s="112">
        <v>1440</v>
      </c>
      <c r="P56" s="125">
        <v>12</v>
      </c>
      <c r="Q56" s="170">
        <v>30</v>
      </c>
      <c r="R56" s="170">
        <v>23</v>
      </c>
      <c r="S56" s="170">
        <v>19.5</v>
      </c>
      <c r="T56" s="168">
        <f t="shared" si="2"/>
        <v>1.3455E-2</v>
      </c>
      <c r="U56" s="169">
        <f t="shared" si="4"/>
        <v>18.53</v>
      </c>
      <c r="V56" s="138">
        <v>108</v>
      </c>
      <c r="W56" s="138">
        <v>1188</v>
      </c>
      <c r="X56" s="138">
        <v>1900</v>
      </c>
      <c r="Y56" s="118">
        <v>1000</v>
      </c>
      <c r="Z56" s="197"/>
      <c r="AA56" s="198">
        <f>Z56/P56</f>
        <v>0</v>
      </c>
      <c r="AB56" s="196">
        <f>AA56*U56</f>
        <v>0</v>
      </c>
      <c r="AC56" s="196">
        <f>(Q56*R56*S56*AA56)/1000000</f>
        <v>0</v>
      </c>
      <c r="AD56" s="196">
        <f>AA56/V56</f>
        <v>0</v>
      </c>
      <c r="AE56" s="199" t="e">
        <f>#REF!*Z56</f>
        <v>#REF!</v>
      </c>
    </row>
    <row r="57" spans="1:31" ht="91.5" customHeight="1" thickBot="1">
      <c r="A57" s="4"/>
      <c r="B57" s="51"/>
      <c r="C57" s="52">
        <v>44</v>
      </c>
      <c r="D57" s="48">
        <v>18</v>
      </c>
      <c r="E57" s="53">
        <v>6253504980253</v>
      </c>
      <c r="F57" s="54" t="s">
        <v>163</v>
      </c>
      <c r="G57" s="55"/>
      <c r="H57" s="56" t="s">
        <v>38</v>
      </c>
      <c r="I57" s="139" t="s">
        <v>164</v>
      </c>
      <c r="J57" s="114" t="s">
        <v>40</v>
      </c>
      <c r="K57" s="140" t="s">
        <v>41</v>
      </c>
      <c r="L57" s="116">
        <v>11</v>
      </c>
      <c r="M57" s="117">
        <v>9.6999999999999993</v>
      </c>
      <c r="N57" s="117">
        <v>9.3000000000000007</v>
      </c>
      <c r="O57" s="118">
        <v>1440</v>
      </c>
      <c r="P57" s="119">
        <v>12</v>
      </c>
      <c r="Q57" s="171">
        <v>30</v>
      </c>
      <c r="R57" s="171">
        <v>23</v>
      </c>
      <c r="S57" s="171">
        <v>19.5</v>
      </c>
      <c r="T57" s="172">
        <f t="shared" si="2"/>
        <v>1.3455E-2</v>
      </c>
      <c r="U57" s="173">
        <f t="shared" si="4"/>
        <v>18.53</v>
      </c>
      <c r="V57" s="118">
        <v>108</v>
      </c>
      <c r="W57" s="180">
        <v>1188</v>
      </c>
      <c r="X57" s="118">
        <v>1900</v>
      </c>
      <c r="Y57" s="118">
        <v>1000</v>
      </c>
      <c r="Z57" s="201"/>
      <c r="AA57" s="202">
        <f>Z57/P57</f>
        <v>0</v>
      </c>
      <c r="AB57" s="200">
        <f>AA57*U57</f>
        <v>0</v>
      </c>
      <c r="AC57" s="200">
        <f>(Q57*R57*S57*AA57)/1000000</f>
        <v>0</v>
      </c>
      <c r="AD57" s="200">
        <f>AA57/V57</f>
        <v>0</v>
      </c>
      <c r="AE57" s="203" t="e">
        <f>#REF!*Z57</f>
        <v>#REF!</v>
      </c>
    </row>
    <row r="58" spans="1:31" ht="26.25" thickBot="1">
      <c r="B58" s="32"/>
      <c r="C58" s="33" t="s">
        <v>165</v>
      </c>
      <c r="D58" s="34"/>
      <c r="E58" s="35"/>
      <c r="F58" s="36"/>
      <c r="G58" s="37"/>
      <c r="H58" s="38"/>
      <c r="I58" s="105"/>
      <c r="J58" s="38"/>
      <c r="K58" s="38"/>
      <c r="L58" s="82"/>
      <c r="M58" s="106"/>
      <c r="N58" s="106"/>
      <c r="O58" s="107"/>
      <c r="P58" s="36"/>
      <c r="Q58" s="36"/>
      <c r="R58" s="36"/>
      <c r="S58" s="36"/>
      <c r="T58" s="36"/>
      <c r="U58" s="166"/>
      <c r="V58" s="107"/>
      <c r="W58" s="107"/>
      <c r="X58" s="107"/>
      <c r="Y58" s="118">
        <v>1000</v>
      </c>
      <c r="Z58" s="190"/>
      <c r="AA58" s="190"/>
      <c r="AB58" s="190"/>
      <c r="AC58" s="190"/>
      <c r="AD58" s="190"/>
      <c r="AE58" s="191"/>
    </row>
    <row r="59" spans="1:31" ht="71.25" customHeight="1" thickBot="1">
      <c r="A59" s="4"/>
      <c r="B59" s="70"/>
      <c r="C59" s="75">
        <v>45</v>
      </c>
      <c r="D59" s="48">
        <v>19</v>
      </c>
      <c r="E59" s="76" t="s">
        <v>166</v>
      </c>
      <c r="F59" s="77" t="s">
        <v>167</v>
      </c>
      <c r="G59" s="50"/>
      <c r="H59" s="45" t="s">
        <v>38</v>
      </c>
      <c r="I59" s="123" t="s">
        <v>168</v>
      </c>
      <c r="J59" s="108" t="s">
        <v>92</v>
      </c>
      <c r="K59" s="45" t="s">
        <v>41</v>
      </c>
      <c r="L59" s="124">
        <v>11.2</v>
      </c>
      <c r="M59" s="124">
        <v>11.2</v>
      </c>
      <c r="N59" s="124">
        <v>10.3</v>
      </c>
      <c r="O59" s="138">
        <v>600</v>
      </c>
      <c r="P59" s="125">
        <v>12</v>
      </c>
      <c r="Q59" s="170">
        <v>36</v>
      </c>
      <c r="R59" s="170">
        <v>25.5</v>
      </c>
      <c r="S59" s="170">
        <v>22</v>
      </c>
      <c r="T59" s="168">
        <f t="shared" si="2"/>
        <v>2.0195999999999999E-2</v>
      </c>
      <c r="U59" s="169">
        <f t="shared" si="4"/>
        <v>8.4499999999999993</v>
      </c>
      <c r="V59" s="138">
        <v>81</v>
      </c>
      <c r="W59" s="138">
        <v>891</v>
      </c>
      <c r="X59" s="138">
        <v>1440</v>
      </c>
      <c r="Y59" s="118">
        <v>1000</v>
      </c>
      <c r="Z59" s="197"/>
      <c r="AA59" s="198">
        <f>Z59/P59</f>
        <v>0</v>
      </c>
      <c r="AB59" s="196">
        <f>AA59*U59</f>
        <v>0</v>
      </c>
      <c r="AC59" s="196">
        <f>(Q59*R59*S59*AA59)/1000000</f>
        <v>0</v>
      </c>
      <c r="AD59" s="196">
        <f>AA59/V59</f>
        <v>0</v>
      </c>
      <c r="AE59" s="199" t="e">
        <f>#REF!*Z59</f>
        <v>#REF!</v>
      </c>
    </row>
    <row r="60" spans="1:31" ht="81.75" customHeight="1" thickBot="1">
      <c r="A60" s="4"/>
      <c r="B60" s="79"/>
      <c r="C60" s="47">
        <v>46</v>
      </c>
      <c r="D60" s="48">
        <v>19</v>
      </c>
      <c r="E60" s="42" t="s">
        <v>169</v>
      </c>
      <c r="F60" s="49" t="s">
        <v>170</v>
      </c>
      <c r="G60" s="50"/>
      <c r="H60" s="45" t="s">
        <v>38</v>
      </c>
      <c r="I60" s="123" t="s">
        <v>171</v>
      </c>
      <c r="J60" s="108" t="s">
        <v>92</v>
      </c>
      <c r="K60" s="45" t="s">
        <v>41</v>
      </c>
      <c r="L60" s="124">
        <v>13</v>
      </c>
      <c r="M60" s="124">
        <v>13</v>
      </c>
      <c r="N60" s="124">
        <v>10.7</v>
      </c>
      <c r="O60" s="112">
        <v>1200</v>
      </c>
      <c r="P60" s="113">
        <v>12</v>
      </c>
      <c r="Q60" s="170">
        <v>36</v>
      </c>
      <c r="R60" s="170">
        <v>25.5</v>
      </c>
      <c r="S60" s="170">
        <v>22</v>
      </c>
      <c r="T60" s="168">
        <f t="shared" si="2"/>
        <v>2.0195999999999999E-2</v>
      </c>
      <c r="U60" s="169">
        <f t="shared" si="4"/>
        <v>15.65</v>
      </c>
      <c r="V60" s="112">
        <v>64</v>
      </c>
      <c r="W60" s="112">
        <v>704</v>
      </c>
      <c r="X60" s="112">
        <v>1134</v>
      </c>
      <c r="Y60" s="118">
        <v>1000</v>
      </c>
      <c r="Z60" s="197"/>
      <c r="AA60" s="198">
        <f>Z60/P60</f>
        <v>0</v>
      </c>
      <c r="AB60" s="196">
        <f>AA60*U60</f>
        <v>0</v>
      </c>
      <c r="AC60" s="196">
        <f>(Q60*R60*S60*AA60)/1000000</f>
        <v>0</v>
      </c>
      <c r="AD60" s="196">
        <f>AA60/V60</f>
        <v>0</v>
      </c>
      <c r="AE60" s="199" t="e">
        <f>#REF!*Z60</f>
        <v>#REF!</v>
      </c>
    </row>
    <row r="61" spans="1:31" ht="127.5" customHeight="1" thickBot="1">
      <c r="A61" s="4"/>
      <c r="B61" s="79"/>
      <c r="C61" s="47">
        <v>47</v>
      </c>
      <c r="D61" s="263">
        <v>19</v>
      </c>
      <c r="E61" s="264">
        <v>6253504983674</v>
      </c>
      <c r="F61" s="265" t="s">
        <v>172</v>
      </c>
      <c r="G61" s="266"/>
      <c r="H61" s="267" t="s">
        <v>38</v>
      </c>
      <c r="I61" s="268" t="s">
        <v>173</v>
      </c>
      <c r="J61" s="268" t="s">
        <v>92</v>
      </c>
      <c r="K61" s="267" t="s">
        <v>41</v>
      </c>
      <c r="L61" s="269">
        <v>18</v>
      </c>
      <c r="M61" s="269">
        <v>13.2</v>
      </c>
      <c r="N61" s="269">
        <v>11</v>
      </c>
      <c r="O61" s="270">
        <v>2400</v>
      </c>
      <c r="P61" s="271">
        <v>6</v>
      </c>
      <c r="Q61" s="272">
        <v>42</v>
      </c>
      <c r="R61" s="272">
        <v>18.5</v>
      </c>
      <c r="S61" s="272">
        <v>23</v>
      </c>
      <c r="T61" s="273">
        <f t="shared" si="2"/>
        <v>1.7871000000000001E-2</v>
      </c>
      <c r="U61" s="274">
        <f t="shared" si="4"/>
        <v>15.65</v>
      </c>
      <c r="V61" s="270">
        <v>80</v>
      </c>
      <c r="W61" s="270">
        <v>880</v>
      </c>
      <c r="X61" s="270">
        <v>1560</v>
      </c>
      <c r="Y61" s="118">
        <v>1000</v>
      </c>
      <c r="Z61" s="197"/>
      <c r="AA61" s="198">
        <f>Z61/P61</f>
        <v>0</v>
      </c>
      <c r="AB61" s="196">
        <f>AA61*U61</f>
        <v>0</v>
      </c>
      <c r="AC61" s="196">
        <f>(Q61*R61*S61*AA61)/1000000</f>
        <v>0</v>
      </c>
      <c r="AD61" s="196">
        <f>AA61/V61</f>
        <v>0</v>
      </c>
      <c r="AE61" s="199" t="e">
        <f>#REF!*Z61</f>
        <v>#REF!</v>
      </c>
    </row>
    <row r="62" spans="1:31" ht="133.5" customHeight="1" thickBot="1">
      <c r="A62" s="4"/>
      <c r="B62" s="51"/>
      <c r="C62" s="52">
        <v>48</v>
      </c>
      <c r="D62" s="48">
        <v>19</v>
      </c>
      <c r="E62" s="53" t="s">
        <v>174</v>
      </c>
      <c r="F62" s="54" t="s">
        <v>175</v>
      </c>
      <c r="G62" s="55"/>
      <c r="H62" s="56" t="s">
        <v>38</v>
      </c>
      <c r="I62" s="139" t="s">
        <v>176</v>
      </c>
      <c r="J62" s="114" t="s">
        <v>92</v>
      </c>
      <c r="K62" s="115" t="s">
        <v>41</v>
      </c>
      <c r="L62" s="116">
        <v>18</v>
      </c>
      <c r="M62" s="117">
        <v>13.2</v>
      </c>
      <c r="N62" s="117">
        <v>11</v>
      </c>
      <c r="O62" s="118">
        <v>1900</v>
      </c>
      <c r="P62" s="119">
        <v>6</v>
      </c>
      <c r="Q62" s="171">
        <v>42</v>
      </c>
      <c r="R62" s="171">
        <v>18.5</v>
      </c>
      <c r="S62" s="171">
        <v>23</v>
      </c>
      <c r="T62" s="172">
        <f t="shared" si="2"/>
        <v>1.7871000000000001E-2</v>
      </c>
      <c r="U62" s="173">
        <f t="shared" si="4"/>
        <v>12.65</v>
      </c>
      <c r="V62" s="118">
        <v>80</v>
      </c>
      <c r="W62" s="118">
        <v>880</v>
      </c>
      <c r="X62" s="118">
        <v>1560</v>
      </c>
      <c r="Y62" s="118">
        <v>1000</v>
      </c>
      <c r="Z62" s="201"/>
      <c r="AA62" s="202">
        <f>Z62/P62</f>
        <v>0</v>
      </c>
      <c r="AB62" s="200">
        <f>AA62*U62</f>
        <v>0</v>
      </c>
      <c r="AC62" s="200">
        <f>(Q62*R62*S62*AA62)/1000000</f>
        <v>0</v>
      </c>
      <c r="AD62" s="200">
        <f>AA62/V62</f>
        <v>0</v>
      </c>
      <c r="AE62" s="203" t="e">
        <f>#REF!*Z62</f>
        <v>#REF!</v>
      </c>
    </row>
    <row r="63" spans="1:31" ht="26.25" thickBot="1">
      <c r="B63" s="32"/>
      <c r="C63" s="33" t="s">
        <v>177</v>
      </c>
      <c r="D63" s="34"/>
      <c r="E63" s="35"/>
      <c r="F63" s="36"/>
      <c r="G63" s="37"/>
      <c r="H63" s="38"/>
      <c r="I63" s="105"/>
      <c r="J63" s="38"/>
      <c r="K63" s="38"/>
      <c r="L63" s="82"/>
      <c r="M63" s="106"/>
      <c r="N63" s="106"/>
      <c r="O63" s="107"/>
      <c r="P63" s="36"/>
      <c r="Q63" s="36"/>
      <c r="R63" s="36"/>
      <c r="S63" s="36"/>
      <c r="T63" s="36"/>
      <c r="U63" s="164"/>
      <c r="V63" s="107"/>
      <c r="W63" s="107"/>
      <c r="X63" s="107"/>
      <c r="Y63" s="118">
        <v>1000</v>
      </c>
      <c r="Z63" s="190"/>
      <c r="AA63" s="190"/>
      <c r="AB63" s="190"/>
      <c r="AC63" s="190"/>
      <c r="AD63" s="190"/>
      <c r="AE63" s="191"/>
    </row>
    <row r="64" spans="1:31" ht="65.25" customHeight="1" thickBot="1">
      <c r="A64" s="4"/>
      <c r="B64" s="70"/>
      <c r="C64" s="40">
        <v>49</v>
      </c>
      <c r="D64" s="41">
        <v>20</v>
      </c>
      <c r="E64" s="57" t="s">
        <v>178</v>
      </c>
      <c r="F64" s="43" t="s">
        <v>179</v>
      </c>
      <c r="G64" s="44"/>
      <c r="H64" s="58" t="s">
        <v>38</v>
      </c>
      <c r="I64" s="121" t="s">
        <v>180</v>
      </c>
      <c r="J64" s="121" t="s">
        <v>181</v>
      </c>
      <c r="K64" s="58" t="s">
        <v>41</v>
      </c>
      <c r="L64" s="122">
        <v>10.5</v>
      </c>
      <c r="M64" s="122">
        <v>15</v>
      </c>
      <c r="N64" s="122">
        <v>7.5</v>
      </c>
      <c r="O64" s="110">
        <v>360</v>
      </c>
      <c r="P64" s="111">
        <v>12</v>
      </c>
      <c r="Q64" s="167">
        <v>32.5</v>
      </c>
      <c r="R64" s="167">
        <v>31</v>
      </c>
      <c r="S64" s="167">
        <v>16</v>
      </c>
      <c r="T64" s="168">
        <f t="shared" si="2"/>
        <v>1.6119999999999999E-2</v>
      </c>
      <c r="U64" s="169">
        <f t="shared" si="4"/>
        <v>5.57</v>
      </c>
      <c r="V64" s="110">
        <v>72</v>
      </c>
      <c r="W64" s="110">
        <v>792</v>
      </c>
      <c r="X64" s="110">
        <v>1782</v>
      </c>
      <c r="Y64" s="118">
        <v>1000</v>
      </c>
      <c r="Z64" s="193"/>
      <c r="AA64" s="194">
        <f>Z64/P64</f>
        <v>0</v>
      </c>
      <c r="AB64" s="192">
        <f>AA64*U64</f>
        <v>0</v>
      </c>
      <c r="AC64" s="192">
        <f>(Q64*R64*S64*AA64)/1000000</f>
        <v>0</v>
      </c>
      <c r="AD64" s="192">
        <f>AA64/V64</f>
        <v>0</v>
      </c>
      <c r="AE64" s="195" t="e">
        <f>#REF!*Z64</f>
        <v>#REF!</v>
      </c>
    </row>
    <row r="65" spans="1:31" ht="84.75" customHeight="1" thickBot="1">
      <c r="A65" s="4"/>
      <c r="B65" s="74"/>
      <c r="C65" s="47">
        <v>50</v>
      </c>
      <c r="D65" s="41">
        <v>20</v>
      </c>
      <c r="E65" s="42">
        <v>6253504983681</v>
      </c>
      <c r="F65" s="49" t="s">
        <v>182</v>
      </c>
      <c r="G65" s="50"/>
      <c r="H65" s="45" t="s">
        <v>38</v>
      </c>
      <c r="I65" s="108" t="s">
        <v>183</v>
      </c>
      <c r="J65" s="108" t="s">
        <v>40</v>
      </c>
      <c r="K65" s="45" t="s">
        <v>41</v>
      </c>
      <c r="L65" s="124">
        <v>10.5</v>
      </c>
      <c r="M65" s="124">
        <v>15</v>
      </c>
      <c r="N65" s="124">
        <v>7.5</v>
      </c>
      <c r="O65" s="112">
        <v>360</v>
      </c>
      <c r="P65" s="113">
        <v>12</v>
      </c>
      <c r="Q65" s="170">
        <v>32.5</v>
      </c>
      <c r="R65" s="170">
        <v>31</v>
      </c>
      <c r="S65" s="170">
        <v>16</v>
      </c>
      <c r="T65" s="168">
        <f t="shared" si="2"/>
        <v>1.6119999999999999E-2</v>
      </c>
      <c r="U65" s="169">
        <f t="shared" si="4"/>
        <v>5.57</v>
      </c>
      <c r="V65" s="112">
        <v>72</v>
      </c>
      <c r="W65" s="112">
        <v>792</v>
      </c>
      <c r="X65" s="112">
        <v>1782</v>
      </c>
      <c r="Y65" s="118">
        <v>1000</v>
      </c>
      <c r="Z65" s="197"/>
      <c r="AA65" s="198">
        <f>Z65/P65</f>
        <v>0</v>
      </c>
      <c r="AB65" s="196">
        <f>AA65*U65</f>
        <v>0</v>
      </c>
      <c r="AC65" s="196">
        <f>(Q65*R65*S65*AA65)/1000000</f>
        <v>0</v>
      </c>
      <c r="AD65" s="196">
        <f>AA65/V65</f>
        <v>0</v>
      </c>
      <c r="AE65" s="199" t="e">
        <f>#REF!*Z65</f>
        <v>#REF!</v>
      </c>
    </row>
    <row r="66" spans="1:31" ht="101.25" customHeight="1" thickBot="1">
      <c r="A66" s="4"/>
      <c r="B66" s="51"/>
      <c r="C66" s="52">
        <v>51</v>
      </c>
      <c r="D66" s="41">
        <v>20</v>
      </c>
      <c r="E66" s="53">
        <v>6253504983698</v>
      </c>
      <c r="F66" s="54" t="s">
        <v>184</v>
      </c>
      <c r="G66" s="55"/>
      <c r="H66" s="56" t="s">
        <v>38</v>
      </c>
      <c r="I66" s="114" t="s">
        <v>185</v>
      </c>
      <c r="J66" s="114" t="s">
        <v>40</v>
      </c>
      <c r="K66" s="115" t="s">
        <v>41</v>
      </c>
      <c r="L66" s="116">
        <v>15</v>
      </c>
      <c r="M66" s="117">
        <v>20</v>
      </c>
      <c r="N66" s="117">
        <v>7.5</v>
      </c>
      <c r="O66" s="118">
        <v>720</v>
      </c>
      <c r="P66" s="119">
        <v>6</v>
      </c>
      <c r="Q66" s="171">
        <v>46</v>
      </c>
      <c r="R66" s="171">
        <v>21</v>
      </c>
      <c r="S66" s="171">
        <v>16</v>
      </c>
      <c r="T66" s="172">
        <f t="shared" si="2"/>
        <v>1.5455999999999999E-2</v>
      </c>
      <c r="U66" s="173">
        <f t="shared" si="4"/>
        <v>5.57</v>
      </c>
      <c r="V66" s="118">
        <v>80</v>
      </c>
      <c r="W66" s="118">
        <v>800</v>
      </c>
      <c r="X66" s="118">
        <v>1638</v>
      </c>
      <c r="Y66" s="118">
        <v>1000</v>
      </c>
      <c r="Z66" s="201"/>
      <c r="AA66" s="202">
        <f>Z66/P66</f>
        <v>0</v>
      </c>
      <c r="AB66" s="200">
        <f>AA66*U66</f>
        <v>0</v>
      </c>
      <c r="AC66" s="200">
        <f>(Q66*R66*S66*AA66)/1000000</f>
        <v>0</v>
      </c>
      <c r="AD66" s="200">
        <f>AA66/V66</f>
        <v>0</v>
      </c>
      <c r="AE66" s="203" t="e">
        <f>#REF!*Z66</f>
        <v>#REF!</v>
      </c>
    </row>
    <row r="67" spans="1:31" ht="26.25" thickBot="1">
      <c r="B67" s="32"/>
      <c r="C67" s="33" t="s">
        <v>186</v>
      </c>
      <c r="D67" s="34"/>
      <c r="E67" s="35"/>
      <c r="F67" s="36"/>
      <c r="G67" s="37"/>
      <c r="H67" s="38"/>
      <c r="I67" s="105"/>
      <c r="J67" s="38"/>
      <c r="K67" s="38"/>
      <c r="L67" s="82"/>
      <c r="M67" s="106"/>
      <c r="N67" s="106"/>
      <c r="O67" s="107"/>
      <c r="P67" s="36"/>
      <c r="Q67" s="36"/>
      <c r="R67" s="36"/>
      <c r="S67" s="36"/>
      <c r="T67" s="36"/>
      <c r="U67" s="164"/>
      <c r="V67" s="107"/>
      <c r="W67" s="107"/>
      <c r="X67" s="107"/>
      <c r="Y67" s="118">
        <v>1000</v>
      </c>
      <c r="Z67" s="190"/>
      <c r="AA67" s="190"/>
      <c r="AB67" s="190"/>
      <c r="AC67" s="190"/>
      <c r="AD67" s="190"/>
      <c r="AE67" s="191"/>
    </row>
    <row r="68" spans="1:31" ht="76.5" customHeight="1" thickBot="1">
      <c r="A68" s="4"/>
      <c r="B68" s="70"/>
      <c r="C68" s="47">
        <v>52</v>
      </c>
      <c r="D68" s="48">
        <v>21</v>
      </c>
      <c r="E68" s="42" t="s">
        <v>187</v>
      </c>
      <c r="F68" s="49" t="s">
        <v>188</v>
      </c>
      <c r="G68" s="50"/>
      <c r="H68" s="45" t="s">
        <v>38</v>
      </c>
      <c r="I68" s="108" t="s">
        <v>189</v>
      </c>
      <c r="J68" s="108" t="s">
        <v>92</v>
      </c>
      <c r="K68" s="45" t="s">
        <v>41</v>
      </c>
      <c r="L68" s="124">
        <v>11.2</v>
      </c>
      <c r="M68" s="124">
        <v>11.2</v>
      </c>
      <c r="N68" s="124">
        <v>10.3</v>
      </c>
      <c r="O68" s="112">
        <v>500</v>
      </c>
      <c r="P68" s="113">
        <v>12</v>
      </c>
      <c r="Q68" s="170">
        <v>34.5</v>
      </c>
      <c r="R68" s="170">
        <v>23.5</v>
      </c>
      <c r="S68" s="170">
        <v>21.5</v>
      </c>
      <c r="T68" s="168">
        <f t="shared" si="2"/>
        <v>1.7431124999999999E-2</v>
      </c>
      <c r="U68" s="169">
        <f t="shared" si="4"/>
        <v>7.25</v>
      </c>
      <c r="V68" s="112">
        <v>72</v>
      </c>
      <c r="W68" s="112">
        <v>792</v>
      </c>
      <c r="X68" s="138">
        <v>1512</v>
      </c>
      <c r="Y68" s="118">
        <v>1000</v>
      </c>
      <c r="Z68" s="229"/>
      <c r="AA68" s="230">
        <f>Z68/P68</f>
        <v>0</v>
      </c>
      <c r="AB68" s="231">
        <f>AA68*U68</f>
        <v>0</v>
      </c>
      <c r="AC68" s="231">
        <f>(Q68*R68*S68*AA68)/1000000</f>
        <v>0</v>
      </c>
      <c r="AD68" s="231">
        <f>AA68/V68</f>
        <v>0</v>
      </c>
      <c r="AE68" s="199" t="e">
        <f>#REF!*Z68</f>
        <v>#REF!</v>
      </c>
    </row>
    <row r="69" spans="1:31" ht="87.75" customHeight="1" thickBot="1">
      <c r="A69" s="4"/>
      <c r="B69" s="74"/>
      <c r="C69" s="47">
        <v>53</v>
      </c>
      <c r="D69" s="48">
        <v>21</v>
      </c>
      <c r="E69" s="42">
        <v>6253504983704</v>
      </c>
      <c r="F69" s="49" t="s">
        <v>190</v>
      </c>
      <c r="G69" s="50"/>
      <c r="H69" s="45" t="s">
        <v>38</v>
      </c>
      <c r="I69" s="123" t="s">
        <v>191</v>
      </c>
      <c r="J69" s="108" t="s">
        <v>92</v>
      </c>
      <c r="K69" s="45" t="s">
        <v>192</v>
      </c>
      <c r="L69" s="124">
        <v>13</v>
      </c>
      <c r="M69" s="124">
        <v>13</v>
      </c>
      <c r="N69" s="124">
        <v>10.7</v>
      </c>
      <c r="O69" s="112">
        <v>1000</v>
      </c>
      <c r="P69" s="113">
        <v>12</v>
      </c>
      <c r="Q69" s="170">
        <v>36</v>
      </c>
      <c r="R69" s="170">
        <v>25.5</v>
      </c>
      <c r="S69" s="170">
        <v>22</v>
      </c>
      <c r="T69" s="168">
        <f t="shared" si="2"/>
        <v>2.0195999999999999E-2</v>
      </c>
      <c r="U69" s="169">
        <f t="shared" si="4"/>
        <v>13.25</v>
      </c>
      <c r="V69" s="112">
        <v>64</v>
      </c>
      <c r="W69" s="112">
        <v>704</v>
      </c>
      <c r="X69" s="138">
        <v>1134</v>
      </c>
      <c r="Y69" s="118">
        <v>1000</v>
      </c>
      <c r="Z69" s="229"/>
      <c r="AA69" s="230">
        <f>Z69/P69</f>
        <v>0</v>
      </c>
      <c r="AB69" s="231">
        <f>AA69*U69</f>
        <v>0</v>
      </c>
      <c r="AC69" s="231">
        <f>(Q69*R69*S69*AA69)/1000000</f>
        <v>0</v>
      </c>
      <c r="AD69" s="231">
        <f>AA69/V69</f>
        <v>0</v>
      </c>
      <c r="AE69" s="199" t="e">
        <f>#REF!*Z69</f>
        <v>#REF!</v>
      </c>
    </row>
    <row r="70" spans="1:31" ht="85.5" customHeight="1" thickBot="1">
      <c r="A70" s="4"/>
      <c r="B70" s="216"/>
      <c r="C70" s="52">
        <v>54</v>
      </c>
      <c r="D70" s="48">
        <v>21</v>
      </c>
      <c r="E70" s="53" t="s">
        <v>193</v>
      </c>
      <c r="F70" s="54" t="s">
        <v>194</v>
      </c>
      <c r="G70" s="55"/>
      <c r="H70" s="217" t="s">
        <v>38</v>
      </c>
      <c r="I70" s="114" t="s">
        <v>195</v>
      </c>
      <c r="J70" s="114" t="s">
        <v>92</v>
      </c>
      <c r="K70" s="115" t="s">
        <v>41</v>
      </c>
      <c r="L70" s="116">
        <v>11.2</v>
      </c>
      <c r="M70" s="116">
        <v>11.2</v>
      </c>
      <c r="N70" s="116">
        <v>10.3</v>
      </c>
      <c r="O70" s="118">
        <v>500</v>
      </c>
      <c r="P70" s="221">
        <v>12</v>
      </c>
      <c r="Q70" s="171">
        <v>34.5</v>
      </c>
      <c r="R70" s="171">
        <v>23.5</v>
      </c>
      <c r="S70" s="171">
        <v>21.5</v>
      </c>
      <c r="T70" s="172">
        <f t="shared" si="2"/>
        <v>1.7431124999999999E-2</v>
      </c>
      <c r="U70" s="173">
        <f t="shared" si="4"/>
        <v>7.25</v>
      </c>
      <c r="V70" s="224">
        <v>72</v>
      </c>
      <c r="W70" s="118">
        <v>792</v>
      </c>
      <c r="X70" s="224">
        <v>1512</v>
      </c>
      <c r="Y70" s="118">
        <v>1000</v>
      </c>
      <c r="Z70" s="232"/>
      <c r="AA70" s="233">
        <f>Z70/P70</f>
        <v>0</v>
      </c>
      <c r="AB70" s="234">
        <f>AA70*U70</f>
        <v>0</v>
      </c>
      <c r="AC70" s="234">
        <f>(Q70*R70*S70*AA70)/1000000</f>
        <v>0</v>
      </c>
      <c r="AD70" s="234">
        <f>AA70/V70</f>
        <v>0</v>
      </c>
      <c r="AE70" s="203" t="e">
        <f>#REF!*Z70</f>
        <v>#REF!</v>
      </c>
    </row>
    <row r="71" spans="1:31" ht="34.5" customHeight="1" thickBot="1">
      <c r="A71" s="4"/>
      <c r="B71" s="22"/>
      <c r="C71" s="26"/>
      <c r="D71" s="24"/>
      <c r="E71" s="25"/>
      <c r="F71" s="26"/>
      <c r="G71" s="22"/>
      <c r="H71" s="27"/>
      <c r="I71" s="92"/>
      <c r="J71" s="92"/>
      <c r="K71" s="27"/>
      <c r="L71" s="93"/>
      <c r="M71" s="93"/>
      <c r="N71" s="93"/>
      <c r="O71" s="94"/>
      <c r="P71" s="26"/>
      <c r="Q71" s="149"/>
      <c r="R71" s="149"/>
      <c r="S71" s="149"/>
      <c r="T71" s="149"/>
      <c r="U71" s="149"/>
      <c r="V71" s="94"/>
      <c r="W71" s="94"/>
      <c r="X71" s="94"/>
      <c r="Y71" s="118">
        <v>1000</v>
      </c>
      <c r="Z71" s="189"/>
      <c r="AA71" s="189"/>
      <c r="AB71" s="189"/>
      <c r="AC71" s="189"/>
      <c r="AD71" s="189"/>
      <c r="AE71" s="189"/>
    </row>
    <row r="72" spans="1:31" ht="26.25" thickBot="1">
      <c r="B72" s="32"/>
      <c r="C72" s="33" t="s">
        <v>196</v>
      </c>
      <c r="D72" s="34"/>
      <c r="E72" s="35"/>
      <c r="F72" s="36"/>
      <c r="G72" s="37"/>
      <c r="H72" s="38"/>
      <c r="I72" s="105"/>
      <c r="J72" s="38"/>
      <c r="K72" s="38"/>
      <c r="L72" s="82"/>
      <c r="M72" s="106"/>
      <c r="N72" s="106"/>
      <c r="O72" s="107"/>
      <c r="P72" s="36"/>
      <c r="Q72" s="36"/>
      <c r="R72" s="36"/>
      <c r="S72" s="36"/>
      <c r="T72" s="36"/>
      <c r="U72" s="164"/>
      <c r="V72" s="107"/>
      <c r="W72" s="107"/>
      <c r="X72" s="107"/>
      <c r="Y72" s="118">
        <v>1000</v>
      </c>
      <c r="Z72" s="190"/>
      <c r="AA72" s="190"/>
      <c r="AB72" s="190"/>
      <c r="AC72" s="190"/>
      <c r="AD72" s="190"/>
      <c r="AE72" s="191"/>
    </row>
    <row r="73" spans="1:31" ht="122.45" customHeight="1" thickBot="1">
      <c r="A73" s="4"/>
      <c r="B73" s="218" t="s">
        <v>197</v>
      </c>
      <c r="C73" s="47">
        <v>55</v>
      </c>
      <c r="D73" s="48">
        <v>21</v>
      </c>
      <c r="E73" s="42"/>
      <c r="F73" s="49" t="s">
        <v>198</v>
      </c>
      <c r="G73" s="50"/>
      <c r="H73" s="45" t="s">
        <v>38</v>
      </c>
      <c r="I73" s="123" t="s">
        <v>199</v>
      </c>
      <c r="J73" s="108" t="s">
        <v>200</v>
      </c>
      <c r="K73" s="45" t="s">
        <v>41</v>
      </c>
      <c r="L73" s="124">
        <v>23.5</v>
      </c>
      <c r="M73" s="124">
        <v>3.45</v>
      </c>
      <c r="N73" s="124">
        <v>4.5</v>
      </c>
      <c r="O73" s="112">
        <v>500</v>
      </c>
      <c r="P73" s="113">
        <v>24</v>
      </c>
      <c r="Q73" s="170">
        <v>29</v>
      </c>
      <c r="R73" s="170">
        <v>24.5</v>
      </c>
      <c r="S73" s="170">
        <v>15</v>
      </c>
      <c r="T73" s="168">
        <f t="shared" si="2"/>
        <v>1.06575E-2</v>
      </c>
      <c r="U73" s="169">
        <f t="shared" si="4"/>
        <v>13.25</v>
      </c>
      <c r="V73" s="112">
        <v>135</v>
      </c>
      <c r="W73" s="112">
        <v>1485</v>
      </c>
      <c r="X73" s="112">
        <v>2340</v>
      </c>
      <c r="Y73" s="118">
        <v>1000</v>
      </c>
      <c r="Z73" s="197"/>
      <c r="AA73" s="198">
        <f>Z73/P73</f>
        <v>0</v>
      </c>
      <c r="AB73" s="196">
        <f>AA73*U73</f>
        <v>0</v>
      </c>
      <c r="AC73" s="196">
        <f>(Q73*R73*S73*AA73)/1000000</f>
        <v>0</v>
      </c>
      <c r="AD73" s="196">
        <f>AA73/V73</f>
        <v>0</v>
      </c>
      <c r="AE73" s="199" t="e">
        <f>#REF!*Z73</f>
        <v>#REF!</v>
      </c>
    </row>
    <row r="74" spans="1:31" ht="174.75" customHeight="1" thickBot="1">
      <c r="A74" s="4"/>
      <c r="B74" s="70"/>
      <c r="C74" s="47">
        <v>56</v>
      </c>
      <c r="D74" s="48">
        <v>21</v>
      </c>
      <c r="E74" s="42"/>
      <c r="F74" s="49" t="s">
        <v>201</v>
      </c>
      <c r="G74" s="50"/>
      <c r="H74" s="45" t="s">
        <v>202</v>
      </c>
      <c r="I74" s="123" t="s">
        <v>203</v>
      </c>
      <c r="J74" s="108" t="s">
        <v>200</v>
      </c>
      <c r="K74" s="45" t="s">
        <v>41</v>
      </c>
      <c r="L74" s="124">
        <v>23.5</v>
      </c>
      <c r="M74" s="124">
        <v>3.45</v>
      </c>
      <c r="N74" s="124">
        <v>4.5</v>
      </c>
      <c r="O74" s="112">
        <v>500</v>
      </c>
      <c r="P74" s="113">
        <v>24</v>
      </c>
      <c r="Q74" s="170">
        <v>29</v>
      </c>
      <c r="R74" s="170">
        <v>24.5</v>
      </c>
      <c r="S74" s="170">
        <v>15</v>
      </c>
      <c r="T74" s="168">
        <f t="shared" ref="T74:T137" si="5">(S74*R74*Q74)/1000000</f>
        <v>1.06575E-2</v>
      </c>
      <c r="U74" s="169">
        <f t="shared" ref="U74:U76" si="6">((O74*P74)+1250)/1000</f>
        <v>13.25</v>
      </c>
      <c r="V74" s="112">
        <v>135</v>
      </c>
      <c r="W74" s="112">
        <v>1485</v>
      </c>
      <c r="X74" s="112">
        <v>2340</v>
      </c>
      <c r="Y74" s="118">
        <v>1000</v>
      </c>
      <c r="Z74" s="197"/>
      <c r="AA74" s="198">
        <f>Z74/P74</f>
        <v>0</v>
      </c>
      <c r="AB74" s="196">
        <f>AA74*U74</f>
        <v>0</v>
      </c>
      <c r="AC74" s="196">
        <f>(Q74*R74*S74*AA74)/1000000</f>
        <v>0</v>
      </c>
      <c r="AD74" s="196">
        <f>AA74/V74</f>
        <v>0</v>
      </c>
      <c r="AE74" s="199" t="e">
        <f>#REF!*Z74</f>
        <v>#REF!</v>
      </c>
    </row>
    <row r="75" spans="1:31" ht="76.150000000000006" customHeight="1" thickBot="1">
      <c r="A75" s="4"/>
      <c r="B75" s="74"/>
      <c r="C75" s="47">
        <v>57</v>
      </c>
      <c r="D75" s="48">
        <v>23</v>
      </c>
      <c r="E75" s="42">
        <v>6253504981380</v>
      </c>
      <c r="F75" s="49" t="s">
        <v>204</v>
      </c>
      <c r="G75" s="113"/>
      <c r="H75" s="45" t="s">
        <v>38</v>
      </c>
      <c r="I75" s="123" t="s">
        <v>205</v>
      </c>
      <c r="J75" s="108" t="s">
        <v>200</v>
      </c>
      <c r="K75" s="45"/>
      <c r="L75" s="124">
        <v>23.5</v>
      </c>
      <c r="M75" s="124">
        <v>3.45</v>
      </c>
      <c r="N75" s="124">
        <v>4.5</v>
      </c>
      <c r="O75" s="112">
        <v>500</v>
      </c>
      <c r="P75" s="113">
        <v>24</v>
      </c>
      <c r="Q75" s="170">
        <v>29</v>
      </c>
      <c r="R75" s="170">
        <v>24.5</v>
      </c>
      <c r="S75" s="170">
        <v>15</v>
      </c>
      <c r="T75" s="168">
        <f t="shared" si="5"/>
        <v>1.06575E-2</v>
      </c>
      <c r="U75" s="169">
        <f t="shared" si="6"/>
        <v>13.25</v>
      </c>
      <c r="V75" s="112">
        <v>135</v>
      </c>
      <c r="W75" s="112">
        <v>1485</v>
      </c>
      <c r="X75" s="112">
        <v>2340</v>
      </c>
      <c r="Y75" s="118">
        <v>1000</v>
      </c>
      <c r="Z75" s="197"/>
      <c r="AA75" s="198">
        <f>Z75/P75</f>
        <v>0</v>
      </c>
      <c r="AB75" s="196">
        <f>AA75*U75</f>
        <v>0</v>
      </c>
      <c r="AC75" s="196">
        <f>(Q75*R75*S75*AA75)/1000000</f>
        <v>0</v>
      </c>
      <c r="AD75" s="196">
        <f>AA75/V75</f>
        <v>0</v>
      </c>
      <c r="AE75" s="199" t="e">
        <f>#REF!*Z75</f>
        <v>#REF!</v>
      </c>
    </row>
    <row r="76" spans="1:31" ht="66.599999999999994" customHeight="1" thickBot="1">
      <c r="A76" s="4"/>
      <c r="B76" s="74"/>
      <c r="C76" s="47">
        <v>58</v>
      </c>
      <c r="D76" s="48">
        <v>23</v>
      </c>
      <c r="E76" s="42">
        <v>6253504981403</v>
      </c>
      <c r="F76" s="49" t="s">
        <v>206</v>
      </c>
      <c r="G76" s="50"/>
      <c r="H76" s="45" t="s">
        <v>38</v>
      </c>
      <c r="I76" s="123" t="s">
        <v>207</v>
      </c>
      <c r="J76" s="108" t="s">
        <v>200</v>
      </c>
      <c r="K76" s="45"/>
      <c r="L76" s="124">
        <v>23.5</v>
      </c>
      <c r="M76" s="124">
        <v>3.45</v>
      </c>
      <c r="N76" s="124">
        <v>4.5</v>
      </c>
      <c r="O76" s="112">
        <v>500</v>
      </c>
      <c r="P76" s="113">
        <v>24</v>
      </c>
      <c r="Q76" s="170">
        <v>29</v>
      </c>
      <c r="R76" s="170">
        <v>24.5</v>
      </c>
      <c r="S76" s="170">
        <v>15</v>
      </c>
      <c r="T76" s="168">
        <f t="shared" si="5"/>
        <v>1.06575E-2</v>
      </c>
      <c r="U76" s="169">
        <f t="shared" si="6"/>
        <v>13.25</v>
      </c>
      <c r="V76" s="112">
        <v>135</v>
      </c>
      <c r="W76" s="112">
        <v>1485</v>
      </c>
      <c r="X76" s="112">
        <v>2340</v>
      </c>
      <c r="Y76" s="118">
        <v>1000</v>
      </c>
      <c r="Z76" s="197"/>
      <c r="AA76" s="198">
        <f>Z76/P76</f>
        <v>0</v>
      </c>
      <c r="AB76" s="196">
        <f>AA76*U76</f>
        <v>0</v>
      </c>
      <c r="AC76" s="196">
        <f>(Q76*R76*S76*AA76)/1000000</f>
        <v>0</v>
      </c>
      <c r="AD76" s="196">
        <f>AA76/V76</f>
        <v>0</v>
      </c>
      <c r="AE76" s="199" t="e">
        <f>#REF!*Z76</f>
        <v>#REF!</v>
      </c>
    </row>
    <row r="77" spans="1:31" ht="60.6" customHeight="1" thickBot="1">
      <c r="A77" s="4"/>
      <c r="B77" s="74"/>
      <c r="C77" s="47">
        <v>59</v>
      </c>
      <c r="D77" s="48">
        <v>23</v>
      </c>
      <c r="E77" s="42">
        <v>6253504981472</v>
      </c>
      <c r="F77" s="49" t="s">
        <v>208</v>
      </c>
      <c r="G77" s="50"/>
      <c r="H77" s="45" t="s">
        <v>38</v>
      </c>
      <c r="I77" s="123" t="s">
        <v>209</v>
      </c>
      <c r="J77" s="108" t="s">
        <v>200</v>
      </c>
      <c r="K77" s="45"/>
      <c r="L77" s="124">
        <v>23.5</v>
      </c>
      <c r="M77" s="124">
        <v>3.45</v>
      </c>
      <c r="N77" s="124">
        <v>4.5</v>
      </c>
      <c r="O77" s="112">
        <v>500</v>
      </c>
      <c r="P77" s="113">
        <v>24</v>
      </c>
      <c r="Q77" s="170">
        <v>29</v>
      </c>
      <c r="R77" s="170">
        <v>24.5</v>
      </c>
      <c r="S77" s="170">
        <v>15</v>
      </c>
      <c r="T77" s="168">
        <f t="shared" si="5"/>
        <v>1.06575E-2</v>
      </c>
      <c r="U77" s="169">
        <f t="shared" ref="U77:U81" si="7">((O77*P77)+1250)/1000</f>
        <v>13.25</v>
      </c>
      <c r="V77" s="112">
        <v>135</v>
      </c>
      <c r="W77" s="112">
        <v>1485</v>
      </c>
      <c r="X77" s="112">
        <v>2340</v>
      </c>
      <c r="Y77" s="118">
        <v>1000</v>
      </c>
      <c r="Z77" s="197"/>
      <c r="AA77" s="198">
        <f>Z77/P77</f>
        <v>0</v>
      </c>
      <c r="AB77" s="196">
        <f>AA77*U77</f>
        <v>0</v>
      </c>
      <c r="AC77" s="196">
        <f>(Q77*R77*S77*AA77)/1000000</f>
        <v>0</v>
      </c>
      <c r="AD77" s="196">
        <f>AA77/V77</f>
        <v>0</v>
      </c>
      <c r="AE77" s="199" t="e">
        <f>#REF!*Z77</f>
        <v>#REF!</v>
      </c>
    </row>
    <row r="78" spans="1:31" ht="66" customHeight="1" thickBot="1">
      <c r="A78" s="4"/>
      <c r="B78" s="74"/>
      <c r="C78" s="47">
        <v>60</v>
      </c>
      <c r="D78" s="48">
        <v>23</v>
      </c>
      <c r="E78" s="42">
        <v>6253504981410</v>
      </c>
      <c r="F78" s="49" t="s">
        <v>210</v>
      </c>
      <c r="G78" s="50"/>
      <c r="H78" s="45" t="s">
        <v>38</v>
      </c>
      <c r="I78" s="123" t="s">
        <v>211</v>
      </c>
      <c r="J78" s="108" t="s">
        <v>200</v>
      </c>
      <c r="K78" s="45"/>
      <c r="L78" s="124">
        <v>23.5</v>
      </c>
      <c r="M78" s="124">
        <v>3.45</v>
      </c>
      <c r="N78" s="124">
        <v>4.5</v>
      </c>
      <c r="O78" s="112">
        <v>500</v>
      </c>
      <c r="P78" s="113">
        <v>24</v>
      </c>
      <c r="Q78" s="170">
        <v>29</v>
      </c>
      <c r="R78" s="170">
        <v>24.5</v>
      </c>
      <c r="S78" s="170">
        <v>15</v>
      </c>
      <c r="T78" s="168">
        <f t="shared" si="5"/>
        <v>1.06575E-2</v>
      </c>
      <c r="U78" s="169">
        <f t="shared" si="7"/>
        <v>13.25</v>
      </c>
      <c r="V78" s="112">
        <v>135</v>
      </c>
      <c r="W78" s="112">
        <v>1485</v>
      </c>
      <c r="X78" s="112">
        <v>2340</v>
      </c>
      <c r="Y78" s="118">
        <v>1000</v>
      </c>
      <c r="Z78" s="197"/>
      <c r="AA78" s="198">
        <f>Z78/P78</f>
        <v>0</v>
      </c>
      <c r="AB78" s="196">
        <f>AA78*U78</f>
        <v>0</v>
      </c>
      <c r="AC78" s="196">
        <f>(Q78*R78*S78*AA78)/1000000</f>
        <v>0</v>
      </c>
      <c r="AD78" s="196">
        <f>AA78/V78</f>
        <v>0</v>
      </c>
      <c r="AE78" s="199" t="e">
        <f>#REF!*Z78</f>
        <v>#REF!</v>
      </c>
    </row>
    <row r="79" spans="1:31" ht="66" customHeight="1" thickBot="1">
      <c r="A79" s="4"/>
      <c r="B79" s="74"/>
      <c r="C79" s="47">
        <v>61</v>
      </c>
      <c r="D79" s="48">
        <v>23</v>
      </c>
      <c r="E79" s="42">
        <v>6253504981397</v>
      </c>
      <c r="F79" s="49" t="s">
        <v>212</v>
      </c>
      <c r="G79" s="50"/>
      <c r="H79" s="45" t="s">
        <v>38</v>
      </c>
      <c r="I79" s="123" t="s">
        <v>213</v>
      </c>
      <c r="J79" s="108" t="s">
        <v>200</v>
      </c>
      <c r="K79" s="45"/>
      <c r="L79" s="124">
        <v>23.5</v>
      </c>
      <c r="M79" s="124">
        <v>3.45</v>
      </c>
      <c r="N79" s="124">
        <v>4.5</v>
      </c>
      <c r="O79" s="112">
        <v>500</v>
      </c>
      <c r="P79" s="113">
        <v>24</v>
      </c>
      <c r="Q79" s="170">
        <v>29</v>
      </c>
      <c r="R79" s="170">
        <v>24.5</v>
      </c>
      <c r="S79" s="170">
        <v>15</v>
      </c>
      <c r="T79" s="168">
        <f t="shared" si="5"/>
        <v>1.06575E-2</v>
      </c>
      <c r="U79" s="169">
        <f t="shared" si="7"/>
        <v>13.25</v>
      </c>
      <c r="V79" s="112">
        <v>135</v>
      </c>
      <c r="W79" s="112">
        <v>1485</v>
      </c>
      <c r="X79" s="112">
        <v>2340</v>
      </c>
      <c r="Y79" s="118">
        <v>1000</v>
      </c>
      <c r="Z79" s="197"/>
      <c r="AA79" s="198">
        <f>Z79/P79</f>
        <v>0</v>
      </c>
      <c r="AB79" s="196">
        <f>AA79*U79</f>
        <v>0</v>
      </c>
      <c r="AC79" s="196">
        <f>(Q79*R79*S79*AA79)/1000000</f>
        <v>0</v>
      </c>
      <c r="AD79" s="196">
        <f>AA79/V79</f>
        <v>0</v>
      </c>
      <c r="AE79" s="199" t="e">
        <f>#REF!*Z79</f>
        <v>#REF!</v>
      </c>
    </row>
    <row r="80" spans="1:31" ht="80.45" customHeight="1" thickBot="1">
      <c r="A80" s="4"/>
      <c r="B80" s="74"/>
      <c r="C80" s="47">
        <v>62</v>
      </c>
      <c r="D80" s="48">
        <v>23</v>
      </c>
      <c r="E80" s="42">
        <v>6253504981434</v>
      </c>
      <c r="F80" s="49" t="s">
        <v>214</v>
      </c>
      <c r="G80" s="50"/>
      <c r="H80" s="45" t="s">
        <v>38</v>
      </c>
      <c r="I80" s="123" t="s">
        <v>215</v>
      </c>
      <c r="J80" s="108" t="s">
        <v>200</v>
      </c>
      <c r="K80" s="45"/>
      <c r="L80" s="124">
        <v>23.5</v>
      </c>
      <c r="M80" s="124">
        <v>3.45</v>
      </c>
      <c r="N80" s="124">
        <v>4.5</v>
      </c>
      <c r="O80" s="112">
        <v>500</v>
      </c>
      <c r="P80" s="113">
        <v>24</v>
      </c>
      <c r="Q80" s="170">
        <v>29</v>
      </c>
      <c r="R80" s="170">
        <v>24.5</v>
      </c>
      <c r="S80" s="170">
        <v>15</v>
      </c>
      <c r="T80" s="168">
        <f t="shared" si="5"/>
        <v>1.06575E-2</v>
      </c>
      <c r="U80" s="169">
        <f t="shared" si="7"/>
        <v>13.25</v>
      </c>
      <c r="V80" s="112">
        <v>135</v>
      </c>
      <c r="W80" s="112">
        <v>1485</v>
      </c>
      <c r="X80" s="112">
        <v>2340</v>
      </c>
      <c r="Y80" s="118">
        <v>1000</v>
      </c>
      <c r="Z80" s="197"/>
      <c r="AA80" s="198">
        <f>Z80/P80</f>
        <v>0</v>
      </c>
      <c r="AB80" s="196">
        <f>AA80*U80</f>
        <v>0</v>
      </c>
      <c r="AC80" s="196">
        <f>(Q80*R80*S80*AA80)/1000000</f>
        <v>0</v>
      </c>
      <c r="AD80" s="196">
        <f>AA80/V80</f>
        <v>0</v>
      </c>
      <c r="AE80" s="199" t="e">
        <f>#REF!*Z80</f>
        <v>#REF!</v>
      </c>
    </row>
    <row r="81" spans="1:31" ht="66" customHeight="1" thickBot="1">
      <c r="A81" s="4"/>
      <c r="B81" s="74"/>
      <c r="C81" s="47">
        <v>63</v>
      </c>
      <c r="D81" s="48">
        <v>23</v>
      </c>
      <c r="E81" s="42">
        <v>6253504983919</v>
      </c>
      <c r="F81" s="49" t="s">
        <v>216</v>
      </c>
      <c r="G81" s="50"/>
      <c r="H81" s="45" t="s">
        <v>38</v>
      </c>
      <c r="I81" s="123" t="s">
        <v>217</v>
      </c>
      <c r="J81" s="108" t="s">
        <v>200</v>
      </c>
      <c r="K81" s="45"/>
      <c r="L81" s="124">
        <v>23.5</v>
      </c>
      <c r="M81" s="124">
        <v>3.45</v>
      </c>
      <c r="N81" s="124">
        <v>4.5</v>
      </c>
      <c r="O81" s="112">
        <v>500</v>
      </c>
      <c r="P81" s="113">
        <v>24</v>
      </c>
      <c r="Q81" s="170">
        <v>29</v>
      </c>
      <c r="R81" s="170">
        <v>24.5</v>
      </c>
      <c r="S81" s="170">
        <v>15</v>
      </c>
      <c r="T81" s="168">
        <f t="shared" si="5"/>
        <v>1.06575E-2</v>
      </c>
      <c r="U81" s="169">
        <f t="shared" si="7"/>
        <v>13.25</v>
      </c>
      <c r="V81" s="112">
        <v>135</v>
      </c>
      <c r="W81" s="112">
        <v>1485</v>
      </c>
      <c r="X81" s="112">
        <v>2340</v>
      </c>
      <c r="Y81" s="118">
        <v>1000</v>
      </c>
      <c r="Z81" s="197"/>
      <c r="AA81" s="198">
        <f>Z81/P81</f>
        <v>0</v>
      </c>
      <c r="AB81" s="196">
        <f>AA81*U81</f>
        <v>0</v>
      </c>
      <c r="AC81" s="196">
        <f>(Q81*R81*S81*AA81)/1000000</f>
        <v>0</v>
      </c>
      <c r="AD81" s="196">
        <f>AA81/V81</f>
        <v>0</v>
      </c>
      <c r="AE81" s="199" t="e">
        <f>#REF!*Z81</f>
        <v>#REF!</v>
      </c>
    </row>
    <row r="82" spans="1:31" ht="66" customHeight="1" thickBot="1">
      <c r="A82" s="4"/>
      <c r="B82" s="74"/>
      <c r="C82" s="47">
        <v>64</v>
      </c>
      <c r="D82" s="48">
        <v>23</v>
      </c>
      <c r="E82" s="42">
        <v>6253504981441</v>
      </c>
      <c r="F82" s="49" t="s">
        <v>218</v>
      </c>
      <c r="G82" s="50"/>
      <c r="H82" s="45" t="s">
        <v>38</v>
      </c>
      <c r="I82" s="123" t="s">
        <v>219</v>
      </c>
      <c r="J82" s="108" t="s">
        <v>200</v>
      </c>
      <c r="K82" s="45"/>
      <c r="L82" s="124">
        <v>23.5</v>
      </c>
      <c r="M82" s="124">
        <v>3.45</v>
      </c>
      <c r="N82" s="124">
        <v>4.5</v>
      </c>
      <c r="O82" s="112">
        <v>500</v>
      </c>
      <c r="P82" s="113">
        <v>24</v>
      </c>
      <c r="Q82" s="170">
        <v>29</v>
      </c>
      <c r="R82" s="170">
        <v>24.5</v>
      </c>
      <c r="S82" s="170">
        <v>15</v>
      </c>
      <c r="T82" s="168">
        <f t="shared" si="5"/>
        <v>1.06575E-2</v>
      </c>
      <c r="U82" s="169">
        <f t="shared" ref="U82:U89" si="8">((O82*P82)+1250)/1000</f>
        <v>13.25</v>
      </c>
      <c r="V82" s="112">
        <v>135</v>
      </c>
      <c r="W82" s="112">
        <v>1485</v>
      </c>
      <c r="X82" s="112">
        <v>2340</v>
      </c>
      <c r="Y82" s="118">
        <v>1000</v>
      </c>
      <c r="Z82" s="197"/>
      <c r="AA82" s="198">
        <f>Z82/P82</f>
        <v>0</v>
      </c>
      <c r="AB82" s="196">
        <f>AA82*U82</f>
        <v>0</v>
      </c>
      <c r="AC82" s="196">
        <f>(Q82*R82*S82*AA82)/1000000</f>
        <v>0</v>
      </c>
      <c r="AD82" s="196">
        <f>AA82/V82</f>
        <v>0</v>
      </c>
      <c r="AE82" s="199" t="e">
        <f>#REF!*Z82</f>
        <v>#REF!</v>
      </c>
    </row>
    <row r="83" spans="1:31" ht="66" customHeight="1" thickBot="1">
      <c r="A83" s="4"/>
      <c r="B83" s="74"/>
      <c r="C83" s="47">
        <v>65</v>
      </c>
      <c r="D83" s="48">
        <v>23</v>
      </c>
      <c r="E83" s="42">
        <v>6253504981465</v>
      </c>
      <c r="F83" s="49" t="s">
        <v>220</v>
      </c>
      <c r="G83" s="50"/>
      <c r="H83" s="45" t="s">
        <v>38</v>
      </c>
      <c r="I83" s="123" t="s">
        <v>221</v>
      </c>
      <c r="J83" s="108" t="s">
        <v>200</v>
      </c>
      <c r="K83" s="45"/>
      <c r="L83" s="124">
        <v>23.5</v>
      </c>
      <c r="M83" s="124">
        <v>3.45</v>
      </c>
      <c r="N83" s="124">
        <v>4.5</v>
      </c>
      <c r="O83" s="112">
        <v>500</v>
      </c>
      <c r="P83" s="113">
        <v>24</v>
      </c>
      <c r="Q83" s="170">
        <v>29</v>
      </c>
      <c r="R83" s="170">
        <v>24.5</v>
      </c>
      <c r="S83" s="170">
        <v>15</v>
      </c>
      <c r="T83" s="168">
        <f t="shared" si="5"/>
        <v>1.06575E-2</v>
      </c>
      <c r="U83" s="169">
        <f t="shared" si="8"/>
        <v>13.25</v>
      </c>
      <c r="V83" s="112">
        <v>135</v>
      </c>
      <c r="W83" s="112">
        <v>1485</v>
      </c>
      <c r="X83" s="112">
        <v>2340</v>
      </c>
      <c r="Y83" s="118">
        <v>1000</v>
      </c>
      <c r="Z83" s="197"/>
      <c r="AA83" s="198">
        <f>Z83/P83</f>
        <v>0</v>
      </c>
      <c r="AB83" s="196">
        <f>AA83*U83</f>
        <v>0</v>
      </c>
      <c r="AC83" s="196">
        <f>(Q83*R83*S83*AA83)/1000000</f>
        <v>0</v>
      </c>
      <c r="AD83" s="196">
        <f>AA83/V83</f>
        <v>0</v>
      </c>
      <c r="AE83" s="199" t="e">
        <f>#REF!*Z83</f>
        <v>#REF!</v>
      </c>
    </row>
    <row r="84" spans="1:31" ht="66" customHeight="1" thickBot="1">
      <c r="A84" s="4"/>
      <c r="B84" s="74"/>
      <c r="C84" s="47">
        <v>66</v>
      </c>
      <c r="D84" s="48">
        <v>23</v>
      </c>
      <c r="E84" s="42">
        <v>6253504981427</v>
      </c>
      <c r="F84" s="49" t="s">
        <v>222</v>
      </c>
      <c r="G84" s="50"/>
      <c r="H84" s="45" t="s">
        <v>38</v>
      </c>
      <c r="I84" s="123" t="s">
        <v>223</v>
      </c>
      <c r="J84" s="108" t="s">
        <v>200</v>
      </c>
      <c r="K84" s="45"/>
      <c r="L84" s="124">
        <v>23.5</v>
      </c>
      <c r="M84" s="124">
        <v>3.45</v>
      </c>
      <c r="N84" s="124">
        <v>4.5</v>
      </c>
      <c r="O84" s="112">
        <v>500</v>
      </c>
      <c r="P84" s="113">
        <v>24</v>
      </c>
      <c r="Q84" s="170">
        <v>29</v>
      </c>
      <c r="R84" s="170">
        <v>24.5</v>
      </c>
      <c r="S84" s="170">
        <v>15</v>
      </c>
      <c r="T84" s="168">
        <f t="shared" si="5"/>
        <v>1.06575E-2</v>
      </c>
      <c r="U84" s="169">
        <f t="shared" si="8"/>
        <v>13.25</v>
      </c>
      <c r="V84" s="112">
        <v>135</v>
      </c>
      <c r="W84" s="112">
        <v>1485</v>
      </c>
      <c r="X84" s="112">
        <v>2340</v>
      </c>
      <c r="Y84" s="118">
        <v>1000</v>
      </c>
      <c r="Z84" s="197"/>
      <c r="AA84" s="198">
        <f>Z84/P84</f>
        <v>0</v>
      </c>
      <c r="AB84" s="196">
        <f>AA84*U84</f>
        <v>0</v>
      </c>
      <c r="AC84" s="196">
        <f>(Q84*R84*S84*AA84)/1000000</f>
        <v>0</v>
      </c>
      <c r="AD84" s="196">
        <f>AA84/V84</f>
        <v>0</v>
      </c>
      <c r="AE84" s="199" t="e">
        <f>#REF!*Z84</f>
        <v>#REF!</v>
      </c>
    </row>
    <row r="85" spans="1:31" ht="66" customHeight="1" thickBot="1">
      <c r="A85" s="4"/>
      <c r="B85" s="74"/>
      <c r="C85" s="47">
        <v>67</v>
      </c>
      <c r="D85" s="48">
        <v>23</v>
      </c>
      <c r="E85" s="42">
        <v>6253504981496</v>
      </c>
      <c r="F85" s="49" t="s">
        <v>224</v>
      </c>
      <c r="G85" s="50"/>
      <c r="H85" s="45" t="s">
        <v>38</v>
      </c>
      <c r="I85" s="123" t="s">
        <v>225</v>
      </c>
      <c r="J85" s="108" t="s">
        <v>200</v>
      </c>
      <c r="K85" s="45"/>
      <c r="L85" s="124">
        <v>23.5</v>
      </c>
      <c r="M85" s="124">
        <v>3.45</v>
      </c>
      <c r="N85" s="124">
        <v>4.5</v>
      </c>
      <c r="O85" s="112">
        <v>500</v>
      </c>
      <c r="P85" s="113">
        <v>24</v>
      </c>
      <c r="Q85" s="170">
        <v>29</v>
      </c>
      <c r="R85" s="170">
        <v>24.5</v>
      </c>
      <c r="S85" s="170">
        <v>15</v>
      </c>
      <c r="T85" s="168">
        <f t="shared" si="5"/>
        <v>1.06575E-2</v>
      </c>
      <c r="U85" s="169">
        <f t="shared" si="8"/>
        <v>13.25</v>
      </c>
      <c r="V85" s="112">
        <v>135</v>
      </c>
      <c r="W85" s="112">
        <v>1485</v>
      </c>
      <c r="X85" s="112">
        <v>2340</v>
      </c>
      <c r="Y85" s="118">
        <v>1000</v>
      </c>
      <c r="Z85" s="197"/>
      <c r="AA85" s="198">
        <f>Z85/P85</f>
        <v>0</v>
      </c>
      <c r="AB85" s="196">
        <f>AA85*U85</f>
        <v>0</v>
      </c>
      <c r="AC85" s="196">
        <f>(Q85*R85*S85*AA85)/1000000</f>
        <v>0</v>
      </c>
      <c r="AD85" s="196">
        <f>AA85/V85</f>
        <v>0</v>
      </c>
      <c r="AE85" s="199" t="e">
        <f>#REF!*Z85</f>
        <v>#REF!</v>
      </c>
    </row>
    <row r="86" spans="1:31" ht="66" customHeight="1" thickBot="1">
      <c r="A86" s="4"/>
      <c r="B86" s="74"/>
      <c r="C86" s="47">
        <v>68</v>
      </c>
      <c r="D86" s="48">
        <v>23</v>
      </c>
      <c r="E86" s="42">
        <v>6253504981489</v>
      </c>
      <c r="F86" s="49" t="s">
        <v>226</v>
      </c>
      <c r="G86" s="50"/>
      <c r="H86" s="45" t="s">
        <v>38</v>
      </c>
      <c r="I86" s="123" t="s">
        <v>227</v>
      </c>
      <c r="J86" s="108" t="s">
        <v>200</v>
      </c>
      <c r="K86" s="45"/>
      <c r="L86" s="124">
        <v>23.5</v>
      </c>
      <c r="M86" s="124">
        <v>3.45</v>
      </c>
      <c r="N86" s="124">
        <v>4.5</v>
      </c>
      <c r="O86" s="112">
        <v>500</v>
      </c>
      <c r="P86" s="113">
        <v>24</v>
      </c>
      <c r="Q86" s="170">
        <v>29</v>
      </c>
      <c r="R86" s="170">
        <v>24.5</v>
      </c>
      <c r="S86" s="170">
        <v>15</v>
      </c>
      <c r="T86" s="168">
        <f t="shared" si="5"/>
        <v>1.06575E-2</v>
      </c>
      <c r="U86" s="169">
        <f t="shared" si="8"/>
        <v>13.25</v>
      </c>
      <c r="V86" s="112">
        <v>135</v>
      </c>
      <c r="W86" s="112">
        <v>1485</v>
      </c>
      <c r="X86" s="112">
        <v>2340</v>
      </c>
      <c r="Y86" s="118">
        <v>1000</v>
      </c>
      <c r="Z86" s="197"/>
      <c r="AA86" s="198">
        <f>Z86/P86</f>
        <v>0</v>
      </c>
      <c r="AB86" s="196">
        <f>AA86*U86</f>
        <v>0</v>
      </c>
      <c r="AC86" s="196">
        <f>(Q86*R86*S86*AA86)/1000000</f>
        <v>0</v>
      </c>
      <c r="AD86" s="196">
        <f>AA86/V86</f>
        <v>0</v>
      </c>
      <c r="AE86" s="199" t="e">
        <f>#REF!*Z86</f>
        <v>#REF!</v>
      </c>
    </row>
    <row r="87" spans="1:31" ht="66" customHeight="1" thickBot="1">
      <c r="A87" s="4"/>
      <c r="B87" s="74"/>
      <c r="C87" s="47">
        <v>69</v>
      </c>
      <c r="D87" s="48">
        <v>24</v>
      </c>
      <c r="E87" s="42">
        <v>6253504981571</v>
      </c>
      <c r="F87" s="49" t="s">
        <v>228</v>
      </c>
      <c r="G87" s="50"/>
      <c r="H87" s="45" t="s">
        <v>38</v>
      </c>
      <c r="I87" s="123" t="s">
        <v>229</v>
      </c>
      <c r="J87" s="108" t="s">
        <v>200</v>
      </c>
      <c r="K87" s="45"/>
      <c r="L87" s="124">
        <v>23.5</v>
      </c>
      <c r="M87" s="124">
        <v>3.45</v>
      </c>
      <c r="N87" s="124">
        <v>4.5</v>
      </c>
      <c r="O87" s="112">
        <v>500</v>
      </c>
      <c r="P87" s="113">
        <v>24</v>
      </c>
      <c r="Q87" s="170">
        <v>29</v>
      </c>
      <c r="R87" s="170">
        <v>24.5</v>
      </c>
      <c r="S87" s="170">
        <v>15</v>
      </c>
      <c r="T87" s="168">
        <f t="shared" si="5"/>
        <v>1.06575E-2</v>
      </c>
      <c r="U87" s="169">
        <f t="shared" si="8"/>
        <v>13.25</v>
      </c>
      <c r="V87" s="112">
        <v>135</v>
      </c>
      <c r="W87" s="112">
        <v>1485</v>
      </c>
      <c r="X87" s="112">
        <v>2340</v>
      </c>
      <c r="Y87" s="118">
        <v>1000</v>
      </c>
      <c r="Z87" s="197"/>
      <c r="AA87" s="198">
        <f>Z87/P87</f>
        <v>0</v>
      </c>
      <c r="AB87" s="196">
        <f>AA87*U87</f>
        <v>0</v>
      </c>
      <c r="AC87" s="196">
        <f>(Q87*R87*S87*AA87)/1000000</f>
        <v>0</v>
      </c>
      <c r="AD87" s="196">
        <f>AA87/V87</f>
        <v>0</v>
      </c>
      <c r="AE87" s="199" t="e">
        <f>#REF!*Z87</f>
        <v>#REF!</v>
      </c>
    </row>
    <row r="88" spans="1:31" ht="66" customHeight="1" thickBot="1">
      <c r="A88" s="4"/>
      <c r="B88" s="74"/>
      <c r="C88" s="47">
        <v>70</v>
      </c>
      <c r="D88" s="48">
        <v>24</v>
      </c>
      <c r="E88" s="42">
        <v>6253504981526</v>
      </c>
      <c r="F88" s="49" t="s">
        <v>230</v>
      </c>
      <c r="G88" s="50"/>
      <c r="H88" s="45" t="s">
        <v>38</v>
      </c>
      <c r="I88" s="123" t="s">
        <v>231</v>
      </c>
      <c r="J88" s="108" t="s">
        <v>200</v>
      </c>
      <c r="K88" s="45"/>
      <c r="L88" s="124">
        <v>23.5</v>
      </c>
      <c r="M88" s="124">
        <v>3.45</v>
      </c>
      <c r="N88" s="124">
        <v>4.5</v>
      </c>
      <c r="O88" s="112">
        <v>500</v>
      </c>
      <c r="P88" s="113">
        <v>24</v>
      </c>
      <c r="Q88" s="170">
        <v>29</v>
      </c>
      <c r="R88" s="170">
        <v>24.5</v>
      </c>
      <c r="S88" s="170">
        <v>15</v>
      </c>
      <c r="T88" s="168">
        <f t="shared" si="5"/>
        <v>1.06575E-2</v>
      </c>
      <c r="U88" s="169">
        <f t="shared" si="8"/>
        <v>13.25</v>
      </c>
      <c r="V88" s="112">
        <v>135</v>
      </c>
      <c r="W88" s="112">
        <v>1485</v>
      </c>
      <c r="X88" s="112">
        <v>2340</v>
      </c>
      <c r="Y88" s="118">
        <v>1000</v>
      </c>
      <c r="Z88" s="197"/>
      <c r="AA88" s="198">
        <f>Z88/P88</f>
        <v>0</v>
      </c>
      <c r="AB88" s="196">
        <f>AA88*U88</f>
        <v>0</v>
      </c>
      <c r="AC88" s="196">
        <f>(Q88*R88*S88*AA88)/1000000</f>
        <v>0</v>
      </c>
      <c r="AD88" s="196">
        <f>AA88/V88</f>
        <v>0</v>
      </c>
      <c r="AE88" s="199" t="e">
        <f>#REF!*Z88</f>
        <v>#REF!</v>
      </c>
    </row>
    <row r="89" spans="1:31" ht="66" customHeight="1" thickBot="1">
      <c r="A89" s="4"/>
      <c r="B89" s="74"/>
      <c r="C89" s="47">
        <v>71</v>
      </c>
      <c r="D89" s="48">
        <v>24</v>
      </c>
      <c r="E89" s="42">
        <v>6253504981533</v>
      </c>
      <c r="F89" s="49" t="s">
        <v>232</v>
      </c>
      <c r="G89" s="50"/>
      <c r="H89" s="45" t="s">
        <v>38</v>
      </c>
      <c r="I89" s="123" t="s">
        <v>233</v>
      </c>
      <c r="J89" s="108" t="s">
        <v>200</v>
      </c>
      <c r="K89" s="45"/>
      <c r="L89" s="124">
        <v>23.5</v>
      </c>
      <c r="M89" s="124">
        <v>3.45</v>
      </c>
      <c r="N89" s="124">
        <v>4.5</v>
      </c>
      <c r="O89" s="112">
        <v>500</v>
      </c>
      <c r="P89" s="113">
        <v>24</v>
      </c>
      <c r="Q89" s="170">
        <v>29</v>
      </c>
      <c r="R89" s="170">
        <v>24.5</v>
      </c>
      <c r="S89" s="170">
        <v>15</v>
      </c>
      <c r="T89" s="168">
        <f t="shared" si="5"/>
        <v>1.06575E-2</v>
      </c>
      <c r="U89" s="169">
        <f t="shared" si="8"/>
        <v>13.25</v>
      </c>
      <c r="V89" s="112">
        <v>135</v>
      </c>
      <c r="W89" s="112">
        <v>1485</v>
      </c>
      <c r="X89" s="112">
        <v>2340</v>
      </c>
      <c r="Y89" s="118">
        <v>1000</v>
      </c>
      <c r="Z89" s="197"/>
      <c r="AA89" s="198">
        <f>Z89/P89</f>
        <v>0</v>
      </c>
      <c r="AB89" s="196">
        <f>AA89*U89</f>
        <v>0</v>
      </c>
      <c r="AC89" s="196">
        <f>(Q89*R89*S89*AA89)/1000000</f>
        <v>0</v>
      </c>
      <c r="AD89" s="196">
        <f>AA89/V89</f>
        <v>0</v>
      </c>
      <c r="AE89" s="199" t="e">
        <f>#REF!*Z89</f>
        <v>#REF!</v>
      </c>
    </row>
    <row r="90" spans="1:31" ht="66" customHeight="1" thickBot="1">
      <c r="A90" s="4"/>
      <c r="B90" s="74"/>
      <c r="C90" s="47">
        <v>72</v>
      </c>
      <c r="D90" s="48">
        <v>24</v>
      </c>
      <c r="E90" s="42">
        <v>6253504983902</v>
      </c>
      <c r="F90" s="49" t="s">
        <v>234</v>
      </c>
      <c r="G90" s="50"/>
      <c r="H90" s="45" t="s">
        <v>38</v>
      </c>
      <c r="I90" s="123" t="s">
        <v>235</v>
      </c>
      <c r="J90" s="108" t="s">
        <v>200</v>
      </c>
      <c r="K90" s="45"/>
      <c r="L90" s="124">
        <v>23.5</v>
      </c>
      <c r="M90" s="124">
        <v>3.45</v>
      </c>
      <c r="N90" s="124">
        <v>4.5</v>
      </c>
      <c r="O90" s="112">
        <v>500</v>
      </c>
      <c r="P90" s="113">
        <v>24</v>
      </c>
      <c r="Q90" s="170">
        <v>29</v>
      </c>
      <c r="R90" s="170">
        <v>24.5</v>
      </c>
      <c r="S90" s="170">
        <v>15</v>
      </c>
      <c r="T90" s="168">
        <f t="shared" si="5"/>
        <v>1.06575E-2</v>
      </c>
      <c r="U90" s="169">
        <f t="shared" ref="U90:U95" si="9">((O90*P90)+1250)/1000</f>
        <v>13.25</v>
      </c>
      <c r="V90" s="112">
        <v>135</v>
      </c>
      <c r="W90" s="112">
        <v>1485</v>
      </c>
      <c r="X90" s="112">
        <v>2340</v>
      </c>
      <c r="Y90" s="118">
        <v>1000</v>
      </c>
      <c r="Z90" s="197"/>
      <c r="AA90" s="198">
        <f>Z90/P90</f>
        <v>0</v>
      </c>
      <c r="AB90" s="196">
        <f>AA90*U90</f>
        <v>0</v>
      </c>
      <c r="AC90" s="196">
        <f>(Q90*R90*S90*AA90)/1000000</f>
        <v>0</v>
      </c>
      <c r="AD90" s="196">
        <f>AA90/V90</f>
        <v>0</v>
      </c>
      <c r="AE90" s="199" t="e">
        <f>#REF!*Z90</f>
        <v>#REF!</v>
      </c>
    </row>
    <row r="91" spans="1:31" ht="66" customHeight="1" thickBot="1">
      <c r="A91" s="4"/>
      <c r="B91" s="74"/>
      <c r="C91" s="47">
        <v>73</v>
      </c>
      <c r="D91" s="48">
        <v>24</v>
      </c>
      <c r="E91" s="42">
        <v>6253504981540</v>
      </c>
      <c r="F91" s="49" t="s">
        <v>236</v>
      </c>
      <c r="G91" s="50"/>
      <c r="H91" s="45" t="s">
        <v>38</v>
      </c>
      <c r="I91" s="123" t="s">
        <v>237</v>
      </c>
      <c r="J91" s="108" t="s">
        <v>200</v>
      </c>
      <c r="K91" s="45"/>
      <c r="L91" s="124">
        <v>23.5</v>
      </c>
      <c r="M91" s="124">
        <v>3.45</v>
      </c>
      <c r="N91" s="124">
        <v>4.5</v>
      </c>
      <c r="O91" s="112">
        <v>500</v>
      </c>
      <c r="P91" s="113">
        <v>24</v>
      </c>
      <c r="Q91" s="170">
        <v>29</v>
      </c>
      <c r="R91" s="170">
        <v>24.5</v>
      </c>
      <c r="S91" s="170">
        <v>15</v>
      </c>
      <c r="T91" s="168">
        <f t="shared" si="5"/>
        <v>1.06575E-2</v>
      </c>
      <c r="U91" s="169">
        <f t="shared" si="9"/>
        <v>13.25</v>
      </c>
      <c r="V91" s="112">
        <v>135</v>
      </c>
      <c r="W91" s="112">
        <v>1485</v>
      </c>
      <c r="X91" s="112">
        <v>2340</v>
      </c>
      <c r="Y91" s="118">
        <v>1000</v>
      </c>
      <c r="Z91" s="197"/>
      <c r="AA91" s="198">
        <f>Z91/P91</f>
        <v>0</v>
      </c>
      <c r="AB91" s="196">
        <f>AA91*U91</f>
        <v>0</v>
      </c>
      <c r="AC91" s="196">
        <f>(Q91*R91*S91*AA91)/1000000</f>
        <v>0</v>
      </c>
      <c r="AD91" s="196">
        <f>AA91/V91</f>
        <v>0</v>
      </c>
      <c r="AE91" s="199" t="e">
        <f>#REF!*Z91</f>
        <v>#REF!</v>
      </c>
    </row>
    <row r="92" spans="1:31" ht="66" customHeight="1" thickBot="1">
      <c r="A92" s="4"/>
      <c r="B92" s="74"/>
      <c r="C92" s="47">
        <v>74</v>
      </c>
      <c r="D92" s="48">
        <v>24</v>
      </c>
      <c r="E92" s="42">
        <v>6253504981458</v>
      </c>
      <c r="F92" s="49" t="s">
        <v>238</v>
      </c>
      <c r="G92" s="50"/>
      <c r="H92" s="45" t="s">
        <v>38</v>
      </c>
      <c r="I92" s="123" t="s">
        <v>239</v>
      </c>
      <c r="J92" s="108" t="s">
        <v>200</v>
      </c>
      <c r="K92" s="45"/>
      <c r="L92" s="124">
        <v>23.5</v>
      </c>
      <c r="M92" s="124">
        <v>3.45</v>
      </c>
      <c r="N92" s="124">
        <v>4.5</v>
      </c>
      <c r="O92" s="112">
        <v>500</v>
      </c>
      <c r="P92" s="113">
        <v>24</v>
      </c>
      <c r="Q92" s="170">
        <v>29</v>
      </c>
      <c r="R92" s="170">
        <v>24.5</v>
      </c>
      <c r="S92" s="170">
        <v>15</v>
      </c>
      <c r="T92" s="168">
        <f t="shared" si="5"/>
        <v>1.06575E-2</v>
      </c>
      <c r="U92" s="169">
        <f t="shared" si="9"/>
        <v>13.25</v>
      </c>
      <c r="V92" s="112">
        <v>135</v>
      </c>
      <c r="W92" s="112">
        <v>1485</v>
      </c>
      <c r="X92" s="112">
        <v>2340</v>
      </c>
      <c r="Y92" s="118">
        <v>1000</v>
      </c>
      <c r="Z92" s="197"/>
      <c r="AA92" s="198">
        <f>Z92/P92</f>
        <v>0</v>
      </c>
      <c r="AB92" s="196">
        <f>AA92*U92</f>
        <v>0</v>
      </c>
      <c r="AC92" s="196">
        <f>(Q92*R92*S92*AA92)/1000000</f>
        <v>0</v>
      </c>
      <c r="AD92" s="196">
        <f>AA92/V92</f>
        <v>0</v>
      </c>
      <c r="AE92" s="199" t="e">
        <f>#REF!*Z92</f>
        <v>#REF!</v>
      </c>
    </row>
    <row r="93" spans="1:31" ht="66" customHeight="1" thickBot="1">
      <c r="A93" s="4"/>
      <c r="B93" s="74"/>
      <c r="C93" s="47">
        <v>75</v>
      </c>
      <c r="D93" s="48">
        <v>24</v>
      </c>
      <c r="E93" s="42">
        <v>6253504981519</v>
      </c>
      <c r="F93" s="49" t="s">
        <v>240</v>
      </c>
      <c r="G93" s="50"/>
      <c r="H93" s="45" t="s">
        <v>38</v>
      </c>
      <c r="I93" s="123" t="s">
        <v>241</v>
      </c>
      <c r="J93" s="108" t="s">
        <v>200</v>
      </c>
      <c r="K93" s="45"/>
      <c r="L93" s="124">
        <v>23.5</v>
      </c>
      <c r="M93" s="124">
        <v>3.45</v>
      </c>
      <c r="N93" s="124">
        <v>4.5</v>
      </c>
      <c r="O93" s="112">
        <v>500</v>
      </c>
      <c r="P93" s="113">
        <v>24</v>
      </c>
      <c r="Q93" s="170">
        <v>29</v>
      </c>
      <c r="R93" s="170">
        <v>24.5</v>
      </c>
      <c r="S93" s="170">
        <v>15</v>
      </c>
      <c r="T93" s="168">
        <f t="shared" si="5"/>
        <v>1.06575E-2</v>
      </c>
      <c r="U93" s="169">
        <f t="shared" si="9"/>
        <v>13.25</v>
      </c>
      <c r="V93" s="112">
        <v>135</v>
      </c>
      <c r="W93" s="112">
        <v>1485</v>
      </c>
      <c r="X93" s="112">
        <v>2340</v>
      </c>
      <c r="Y93" s="118">
        <v>1000</v>
      </c>
      <c r="Z93" s="197"/>
      <c r="AA93" s="198">
        <f>Z93/P93</f>
        <v>0</v>
      </c>
      <c r="AB93" s="196">
        <f>AA93*U93</f>
        <v>0</v>
      </c>
      <c r="AC93" s="196">
        <f>(Q93*R93*S93*AA93)/1000000</f>
        <v>0</v>
      </c>
      <c r="AD93" s="196">
        <f>AA93/V93</f>
        <v>0</v>
      </c>
      <c r="AE93" s="199" t="e">
        <f>#REF!*Z93</f>
        <v>#REF!</v>
      </c>
    </row>
    <row r="94" spans="1:31" ht="66" customHeight="1" thickBot="1">
      <c r="A94" s="4"/>
      <c r="B94" s="74"/>
      <c r="C94" s="47">
        <v>76</v>
      </c>
      <c r="D94" s="48">
        <v>24</v>
      </c>
      <c r="E94" s="42">
        <v>6253504981502</v>
      </c>
      <c r="F94" s="49" t="s">
        <v>242</v>
      </c>
      <c r="G94" s="50"/>
      <c r="H94" s="45" t="s">
        <v>38</v>
      </c>
      <c r="I94" s="123" t="s">
        <v>243</v>
      </c>
      <c r="J94" s="108" t="s">
        <v>200</v>
      </c>
      <c r="K94" s="45"/>
      <c r="L94" s="124">
        <v>23.5</v>
      </c>
      <c r="M94" s="124">
        <v>3.45</v>
      </c>
      <c r="N94" s="124">
        <v>4.5</v>
      </c>
      <c r="O94" s="112">
        <v>500</v>
      </c>
      <c r="P94" s="113">
        <v>24</v>
      </c>
      <c r="Q94" s="170">
        <v>29</v>
      </c>
      <c r="R94" s="170">
        <v>24.5</v>
      </c>
      <c r="S94" s="170">
        <v>15</v>
      </c>
      <c r="T94" s="168">
        <f t="shared" si="5"/>
        <v>1.06575E-2</v>
      </c>
      <c r="U94" s="169">
        <f t="shared" si="9"/>
        <v>13.25</v>
      </c>
      <c r="V94" s="112">
        <v>135</v>
      </c>
      <c r="W94" s="112">
        <v>1485</v>
      </c>
      <c r="X94" s="112">
        <v>2340</v>
      </c>
      <c r="Y94" s="118">
        <v>1000</v>
      </c>
      <c r="Z94" s="197"/>
      <c r="AA94" s="198">
        <f>Z94/P94</f>
        <v>0</v>
      </c>
      <c r="AB94" s="196">
        <f>AA94*U94</f>
        <v>0</v>
      </c>
      <c r="AC94" s="196">
        <f>(Q94*R94*S94*AA94)/1000000</f>
        <v>0</v>
      </c>
      <c r="AD94" s="196">
        <f>AA94/V94</f>
        <v>0</v>
      </c>
      <c r="AE94" s="199" t="e">
        <f>#REF!*Z94</f>
        <v>#REF!</v>
      </c>
    </row>
    <row r="95" spans="1:31" ht="66" customHeight="1" thickBot="1">
      <c r="A95" s="4"/>
      <c r="B95" s="74"/>
      <c r="C95" s="47">
        <v>77</v>
      </c>
      <c r="D95" s="48">
        <v>24</v>
      </c>
      <c r="E95" s="42">
        <v>6253504981601</v>
      </c>
      <c r="F95" s="49" t="s">
        <v>244</v>
      </c>
      <c r="G95" s="50"/>
      <c r="H95" s="45" t="s">
        <v>38</v>
      </c>
      <c r="I95" s="123" t="s">
        <v>245</v>
      </c>
      <c r="J95" s="108" t="s">
        <v>200</v>
      </c>
      <c r="K95" s="45"/>
      <c r="L95" s="124">
        <v>23.5</v>
      </c>
      <c r="M95" s="124">
        <v>3.45</v>
      </c>
      <c r="N95" s="124">
        <v>4.5</v>
      </c>
      <c r="O95" s="112">
        <v>500</v>
      </c>
      <c r="P95" s="113">
        <v>24</v>
      </c>
      <c r="Q95" s="170">
        <v>29</v>
      </c>
      <c r="R95" s="170">
        <v>24.5</v>
      </c>
      <c r="S95" s="170">
        <v>15</v>
      </c>
      <c r="T95" s="168">
        <f t="shared" si="5"/>
        <v>1.06575E-2</v>
      </c>
      <c r="U95" s="169">
        <f t="shared" si="9"/>
        <v>13.25</v>
      </c>
      <c r="V95" s="112">
        <v>135</v>
      </c>
      <c r="W95" s="112">
        <v>1485</v>
      </c>
      <c r="X95" s="112">
        <v>2340</v>
      </c>
      <c r="Y95" s="118">
        <v>1000</v>
      </c>
      <c r="Z95" s="197"/>
      <c r="AA95" s="198">
        <f>Z95/P95</f>
        <v>0</v>
      </c>
      <c r="AB95" s="196">
        <f>AA95*U95</f>
        <v>0</v>
      </c>
      <c r="AC95" s="196">
        <f>(Q95*R95*S95*AA95)/1000000</f>
        <v>0</v>
      </c>
      <c r="AD95" s="196">
        <f>AA95/V95</f>
        <v>0</v>
      </c>
      <c r="AE95" s="199" t="e">
        <f>#REF!*Z95</f>
        <v>#REF!</v>
      </c>
    </row>
    <row r="96" spans="1:31" ht="66" customHeight="1" thickBot="1">
      <c r="A96" s="4"/>
      <c r="B96" s="74"/>
      <c r="C96" s="47">
        <v>78</v>
      </c>
      <c r="D96" s="48">
        <v>24</v>
      </c>
      <c r="E96" s="42">
        <v>6253504981618</v>
      </c>
      <c r="F96" s="49" t="s">
        <v>246</v>
      </c>
      <c r="G96" s="50"/>
      <c r="H96" s="45" t="s">
        <v>38</v>
      </c>
      <c r="I96" s="123" t="s">
        <v>247</v>
      </c>
      <c r="J96" s="108" t="s">
        <v>200</v>
      </c>
      <c r="K96" s="45"/>
      <c r="L96" s="124">
        <v>23.5</v>
      </c>
      <c r="M96" s="124">
        <v>3.45</v>
      </c>
      <c r="N96" s="124">
        <v>4.5</v>
      </c>
      <c r="O96" s="112">
        <v>500</v>
      </c>
      <c r="P96" s="113">
        <v>24</v>
      </c>
      <c r="Q96" s="170">
        <v>29</v>
      </c>
      <c r="R96" s="170">
        <v>24.5</v>
      </c>
      <c r="S96" s="170">
        <v>15</v>
      </c>
      <c r="T96" s="168">
        <f t="shared" si="5"/>
        <v>1.06575E-2</v>
      </c>
      <c r="U96" s="169">
        <f t="shared" ref="U96:U98" si="10">((O96*P96)+1250)/1000</f>
        <v>13.25</v>
      </c>
      <c r="V96" s="112">
        <v>135</v>
      </c>
      <c r="W96" s="112">
        <v>1485</v>
      </c>
      <c r="X96" s="112">
        <v>2340</v>
      </c>
      <c r="Y96" s="118">
        <v>1000</v>
      </c>
      <c r="Z96" s="197"/>
      <c r="AA96" s="198">
        <f>Z96/P96</f>
        <v>0</v>
      </c>
      <c r="AB96" s="196">
        <f>AA96*U96</f>
        <v>0</v>
      </c>
      <c r="AC96" s="196">
        <f>(Q96*R96*S96*AA96)/1000000</f>
        <v>0</v>
      </c>
      <c r="AD96" s="196">
        <f>AA96/V96</f>
        <v>0</v>
      </c>
      <c r="AE96" s="199" t="e">
        <f>#REF!*Z96</f>
        <v>#REF!</v>
      </c>
    </row>
    <row r="97" spans="1:31" ht="66" customHeight="1" thickBot="1">
      <c r="A97" s="4"/>
      <c r="B97" s="74"/>
      <c r="C97" s="47">
        <v>79</v>
      </c>
      <c r="D97" s="48">
        <v>24</v>
      </c>
      <c r="E97" s="42">
        <v>6253504981557</v>
      </c>
      <c r="F97" s="49" t="s">
        <v>248</v>
      </c>
      <c r="G97" s="50"/>
      <c r="H97" s="45" t="s">
        <v>38</v>
      </c>
      <c r="I97" s="123" t="s">
        <v>249</v>
      </c>
      <c r="J97" s="108" t="s">
        <v>200</v>
      </c>
      <c r="K97" s="45"/>
      <c r="L97" s="124">
        <v>23.5</v>
      </c>
      <c r="M97" s="124">
        <v>3.45</v>
      </c>
      <c r="N97" s="124">
        <v>4.5</v>
      </c>
      <c r="O97" s="112">
        <v>500</v>
      </c>
      <c r="P97" s="113">
        <v>24</v>
      </c>
      <c r="Q97" s="170">
        <v>29</v>
      </c>
      <c r="R97" s="170">
        <v>24.5</v>
      </c>
      <c r="S97" s="170">
        <v>15</v>
      </c>
      <c r="T97" s="168">
        <f t="shared" si="5"/>
        <v>1.06575E-2</v>
      </c>
      <c r="U97" s="169">
        <f t="shared" si="10"/>
        <v>13.25</v>
      </c>
      <c r="V97" s="112">
        <v>135</v>
      </c>
      <c r="W97" s="112">
        <v>1485</v>
      </c>
      <c r="X97" s="112">
        <v>2340</v>
      </c>
      <c r="Y97" s="118">
        <v>1000</v>
      </c>
      <c r="Z97" s="197"/>
      <c r="AA97" s="198">
        <f>Z97/P97</f>
        <v>0</v>
      </c>
      <c r="AB97" s="196">
        <f>AA97*U97</f>
        <v>0</v>
      </c>
      <c r="AC97" s="196">
        <f>(Q97*R97*S97*AA97)/1000000</f>
        <v>0</v>
      </c>
      <c r="AD97" s="196">
        <f>AA97/V97</f>
        <v>0</v>
      </c>
      <c r="AE97" s="199" t="e">
        <f>#REF!*Z97</f>
        <v>#REF!</v>
      </c>
    </row>
    <row r="98" spans="1:31" ht="66" customHeight="1" thickBot="1">
      <c r="A98" s="4"/>
      <c r="B98" s="74"/>
      <c r="C98" s="47">
        <v>80</v>
      </c>
      <c r="D98" s="48">
        <v>24</v>
      </c>
      <c r="E98" s="42">
        <v>6253504981588</v>
      </c>
      <c r="F98" s="49" t="s">
        <v>250</v>
      </c>
      <c r="G98" s="50"/>
      <c r="H98" s="45" t="s">
        <v>38</v>
      </c>
      <c r="I98" s="123" t="s">
        <v>251</v>
      </c>
      <c r="J98" s="108" t="s">
        <v>200</v>
      </c>
      <c r="K98" s="45"/>
      <c r="L98" s="124">
        <v>23.5</v>
      </c>
      <c r="M98" s="124">
        <v>3.45</v>
      </c>
      <c r="N98" s="124">
        <v>4.5</v>
      </c>
      <c r="O98" s="112">
        <v>500</v>
      </c>
      <c r="P98" s="113">
        <v>24</v>
      </c>
      <c r="Q98" s="170">
        <v>29</v>
      </c>
      <c r="R98" s="170">
        <v>24.5</v>
      </c>
      <c r="S98" s="170">
        <v>15</v>
      </c>
      <c r="T98" s="168">
        <f t="shared" si="5"/>
        <v>1.06575E-2</v>
      </c>
      <c r="U98" s="169">
        <f t="shared" si="10"/>
        <v>13.25</v>
      </c>
      <c r="V98" s="112">
        <v>135</v>
      </c>
      <c r="W98" s="112">
        <v>1485</v>
      </c>
      <c r="X98" s="112">
        <v>2340</v>
      </c>
      <c r="Y98" s="118">
        <v>1000</v>
      </c>
      <c r="Z98" s="197"/>
      <c r="AA98" s="198">
        <f>Z98/P98</f>
        <v>0</v>
      </c>
      <c r="AB98" s="196">
        <f>AA98*U98</f>
        <v>0</v>
      </c>
      <c r="AC98" s="196">
        <f>(Q98*R98*S98*AA98)/1000000</f>
        <v>0</v>
      </c>
      <c r="AD98" s="196">
        <f>AA98/V98</f>
        <v>0</v>
      </c>
      <c r="AE98" s="199" t="e">
        <f>#REF!*Z98</f>
        <v>#REF!</v>
      </c>
    </row>
    <row r="99" spans="1:31" ht="111" customHeight="1" thickBot="1">
      <c r="A99" s="4"/>
      <c r="B99" s="74"/>
      <c r="C99" s="275">
        <v>81</v>
      </c>
      <c r="D99" s="263">
        <v>25</v>
      </c>
      <c r="E99" s="264" t="s">
        <v>252</v>
      </c>
      <c r="F99" s="265" t="s">
        <v>253</v>
      </c>
      <c r="G99" s="266"/>
      <c r="H99" s="267" t="s">
        <v>38</v>
      </c>
      <c r="I99" s="268" t="s">
        <v>254</v>
      </c>
      <c r="J99" s="268" t="s">
        <v>200</v>
      </c>
      <c r="K99" s="267" t="s">
        <v>41</v>
      </c>
      <c r="L99" s="269">
        <v>23.5</v>
      </c>
      <c r="M99" s="269">
        <v>3.45</v>
      </c>
      <c r="N99" s="269">
        <v>4.5</v>
      </c>
      <c r="O99" s="270">
        <v>500</v>
      </c>
      <c r="P99" s="271">
        <v>24</v>
      </c>
      <c r="Q99" s="272">
        <v>29</v>
      </c>
      <c r="R99" s="272">
        <v>24.5</v>
      </c>
      <c r="S99" s="272">
        <v>15</v>
      </c>
      <c r="T99" s="273">
        <f t="shared" si="5"/>
        <v>1.06575E-2</v>
      </c>
      <c r="U99" s="274">
        <f t="shared" si="4"/>
        <v>13.25</v>
      </c>
      <c r="V99" s="270">
        <v>135</v>
      </c>
      <c r="W99" s="270">
        <v>1485</v>
      </c>
      <c r="X99" s="270">
        <v>2340</v>
      </c>
      <c r="Y99" s="118">
        <v>1000</v>
      </c>
      <c r="Z99" s="197"/>
      <c r="AA99" s="198">
        <f>Z99/P99</f>
        <v>0</v>
      </c>
      <c r="AB99" s="196">
        <f>AA99*U99</f>
        <v>0</v>
      </c>
      <c r="AC99" s="196">
        <f>(Q99*R99*S99*AA99)/1000000</f>
        <v>0</v>
      </c>
      <c r="AD99" s="196">
        <f>AA99/V99</f>
        <v>0</v>
      </c>
      <c r="AE99" s="199" t="e">
        <f>#REF!*Z99</f>
        <v>#REF!</v>
      </c>
    </row>
    <row r="100" spans="1:31" ht="61.5" customHeight="1" thickBot="1">
      <c r="A100" s="4"/>
      <c r="B100" s="74"/>
      <c r="C100" s="47">
        <v>82</v>
      </c>
      <c r="D100" s="48">
        <v>26</v>
      </c>
      <c r="E100" s="42" t="s">
        <v>255</v>
      </c>
      <c r="F100" s="49" t="s">
        <v>256</v>
      </c>
      <c r="G100" s="50"/>
      <c r="H100" s="45" t="s">
        <v>38</v>
      </c>
      <c r="I100" s="123" t="s">
        <v>257</v>
      </c>
      <c r="J100" s="108" t="s">
        <v>200</v>
      </c>
      <c r="K100" s="45" t="s">
        <v>41</v>
      </c>
      <c r="L100" s="124">
        <v>23.5</v>
      </c>
      <c r="M100" s="124">
        <v>3.45</v>
      </c>
      <c r="N100" s="124">
        <v>4.5</v>
      </c>
      <c r="O100" s="112">
        <v>500</v>
      </c>
      <c r="P100" s="113">
        <v>24</v>
      </c>
      <c r="Q100" s="170">
        <v>29</v>
      </c>
      <c r="R100" s="170">
        <v>24.5</v>
      </c>
      <c r="S100" s="170">
        <v>15</v>
      </c>
      <c r="T100" s="168">
        <f t="shared" si="5"/>
        <v>1.06575E-2</v>
      </c>
      <c r="U100" s="169">
        <f t="shared" si="4"/>
        <v>13.25</v>
      </c>
      <c r="V100" s="112">
        <v>135</v>
      </c>
      <c r="W100" s="112">
        <v>1485</v>
      </c>
      <c r="X100" s="112">
        <v>2340</v>
      </c>
      <c r="Y100" s="118">
        <v>1000</v>
      </c>
      <c r="Z100" s="197"/>
      <c r="AA100" s="198">
        <f>Z100/P100</f>
        <v>0</v>
      </c>
      <c r="AB100" s="196">
        <f>AA100*U100</f>
        <v>0</v>
      </c>
      <c r="AC100" s="196">
        <f>(Q100*R100*S100*AA100)/1000000</f>
        <v>0</v>
      </c>
      <c r="AD100" s="196">
        <f>AA100/V100</f>
        <v>0</v>
      </c>
      <c r="AE100" s="199" t="e">
        <f>#REF!*Z100</f>
        <v>#REF!</v>
      </c>
    </row>
    <row r="101" spans="1:31" ht="61.5" customHeight="1" thickBot="1">
      <c r="A101" s="4"/>
      <c r="B101" s="74"/>
      <c r="C101" s="47">
        <v>83</v>
      </c>
      <c r="D101" s="48">
        <v>26</v>
      </c>
      <c r="E101" s="42" t="s">
        <v>258</v>
      </c>
      <c r="F101" s="49" t="s">
        <v>259</v>
      </c>
      <c r="G101" s="50"/>
      <c r="H101" s="45" t="s">
        <v>38</v>
      </c>
      <c r="I101" s="123" t="s">
        <v>260</v>
      </c>
      <c r="J101" s="108" t="s">
        <v>200</v>
      </c>
      <c r="K101" s="45" t="s">
        <v>41</v>
      </c>
      <c r="L101" s="124">
        <v>23.5</v>
      </c>
      <c r="M101" s="124">
        <v>3.45</v>
      </c>
      <c r="N101" s="124">
        <v>4.5</v>
      </c>
      <c r="O101" s="112">
        <v>500</v>
      </c>
      <c r="P101" s="113">
        <v>24</v>
      </c>
      <c r="Q101" s="170">
        <v>29</v>
      </c>
      <c r="R101" s="170">
        <v>24.5</v>
      </c>
      <c r="S101" s="170">
        <v>15</v>
      </c>
      <c r="T101" s="168">
        <f t="shared" si="5"/>
        <v>1.06575E-2</v>
      </c>
      <c r="U101" s="169">
        <f t="shared" si="4"/>
        <v>13.25</v>
      </c>
      <c r="V101" s="112">
        <v>135</v>
      </c>
      <c r="W101" s="112">
        <v>1485</v>
      </c>
      <c r="X101" s="112">
        <v>2340</v>
      </c>
      <c r="Y101" s="118">
        <v>1000</v>
      </c>
      <c r="Z101" s="197"/>
      <c r="AA101" s="198">
        <f>Z101/P101</f>
        <v>0</v>
      </c>
      <c r="AB101" s="196">
        <f>AA101*U101</f>
        <v>0</v>
      </c>
      <c r="AC101" s="196">
        <f>(Q101*R101*S101*AA101)/1000000</f>
        <v>0</v>
      </c>
      <c r="AD101" s="196">
        <f>AA101/V101</f>
        <v>0</v>
      </c>
      <c r="AE101" s="199" t="e">
        <f>#REF!*Z101</f>
        <v>#REF!</v>
      </c>
    </row>
    <row r="102" spans="1:31" ht="61.5" customHeight="1" thickBot="1">
      <c r="A102" s="4"/>
      <c r="B102" s="216"/>
      <c r="C102" s="52">
        <v>84</v>
      </c>
      <c r="D102" s="48">
        <v>26</v>
      </c>
      <c r="E102" s="53" t="s">
        <v>261</v>
      </c>
      <c r="F102" s="54" t="s">
        <v>262</v>
      </c>
      <c r="G102" s="55"/>
      <c r="H102" s="115" t="s">
        <v>38</v>
      </c>
      <c r="I102" s="139" t="s">
        <v>263</v>
      </c>
      <c r="J102" s="114" t="s">
        <v>200</v>
      </c>
      <c r="K102" s="115" t="s">
        <v>41</v>
      </c>
      <c r="L102" s="116">
        <v>23.5</v>
      </c>
      <c r="M102" s="116">
        <v>3.45</v>
      </c>
      <c r="N102" s="116">
        <v>4.5</v>
      </c>
      <c r="O102" s="118">
        <v>500</v>
      </c>
      <c r="P102" s="119">
        <v>24</v>
      </c>
      <c r="Q102" s="171">
        <v>29</v>
      </c>
      <c r="R102" s="171">
        <v>24.5</v>
      </c>
      <c r="S102" s="171">
        <v>15</v>
      </c>
      <c r="T102" s="172">
        <f t="shared" si="5"/>
        <v>1.06575E-2</v>
      </c>
      <c r="U102" s="173">
        <f t="shared" si="4"/>
        <v>13.25</v>
      </c>
      <c r="V102" s="118">
        <v>135</v>
      </c>
      <c r="W102" s="118">
        <v>1485</v>
      </c>
      <c r="X102" s="118">
        <v>2340</v>
      </c>
      <c r="Y102" s="118">
        <v>1000</v>
      </c>
      <c r="Z102" s="201"/>
      <c r="AA102" s="202">
        <f>Z102/P102</f>
        <v>0</v>
      </c>
      <c r="AB102" s="200">
        <f>AA102*U102</f>
        <v>0</v>
      </c>
      <c r="AC102" s="200">
        <f>(Q102*R102*S102*AA102)/1000000</f>
        <v>0</v>
      </c>
      <c r="AD102" s="200">
        <f>AA102/V102</f>
        <v>0</v>
      </c>
      <c r="AE102" s="203" t="e">
        <f>#REF!*Z102</f>
        <v>#REF!</v>
      </c>
    </row>
    <row r="103" spans="1:31" ht="26.25" thickBot="1">
      <c r="B103" s="32"/>
      <c r="C103" s="33" t="s">
        <v>264</v>
      </c>
      <c r="D103" s="34"/>
      <c r="E103" s="35"/>
      <c r="F103" s="36"/>
      <c r="G103" s="37"/>
      <c r="H103" s="38"/>
      <c r="I103" s="105"/>
      <c r="J103" s="38"/>
      <c r="K103" s="38"/>
      <c r="L103" s="82"/>
      <c r="M103" s="106"/>
      <c r="N103" s="106"/>
      <c r="O103" s="107"/>
      <c r="P103" s="36"/>
      <c r="Q103" s="36"/>
      <c r="R103" s="36"/>
      <c r="S103" s="36"/>
      <c r="T103" s="36"/>
      <c r="U103" s="164"/>
      <c r="V103" s="164"/>
      <c r="W103" s="107"/>
      <c r="X103" s="107"/>
      <c r="Y103" s="118">
        <v>1000</v>
      </c>
      <c r="Z103" s="190"/>
      <c r="AA103" s="190"/>
      <c r="AB103" s="190"/>
      <c r="AC103" s="190"/>
      <c r="AD103" s="190"/>
      <c r="AE103" s="191"/>
    </row>
    <row r="104" spans="1:31" ht="61.5" customHeight="1" thickBot="1">
      <c r="A104" s="4"/>
      <c r="B104" s="218" t="s">
        <v>265</v>
      </c>
      <c r="C104" s="47">
        <v>85</v>
      </c>
      <c r="D104" s="48">
        <v>27</v>
      </c>
      <c r="E104" s="42" t="s">
        <v>266</v>
      </c>
      <c r="F104" s="49" t="s">
        <v>267</v>
      </c>
      <c r="G104" s="50"/>
      <c r="H104" s="45" t="s">
        <v>38</v>
      </c>
      <c r="I104" s="123" t="s">
        <v>268</v>
      </c>
      <c r="J104" s="222" t="s">
        <v>92</v>
      </c>
      <c r="K104" s="45" t="s">
        <v>41</v>
      </c>
      <c r="L104" s="124">
        <v>16</v>
      </c>
      <c r="M104" s="124">
        <v>8</v>
      </c>
      <c r="N104" s="124">
        <v>5.9</v>
      </c>
      <c r="O104" s="112">
        <v>500</v>
      </c>
      <c r="P104" s="113">
        <v>24</v>
      </c>
      <c r="Q104" s="170">
        <v>49</v>
      </c>
      <c r="R104" s="170">
        <v>25</v>
      </c>
      <c r="S104" s="170">
        <v>13</v>
      </c>
      <c r="T104" s="168">
        <f t="shared" si="5"/>
        <v>1.5925000000000002E-2</v>
      </c>
      <c r="U104" s="169">
        <f t="shared" si="4"/>
        <v>13.25</v>
      </c>
      <c r="V104" s="112">
        <v>224</v>
      </c>
      <c r="W104" s="112">
        <v>2464</v>
      </c>
      <c r="X104" s="112">
        <v>4620</v>
      </c>
      <c r="Y104" s="118">
        <v>1000</v>
      </c>
      <c r="Z104" s="197"/>
      <c r="AA104" s="198">
        <f>Z104/P104</f>
        <v>0</v>
      </c>
      <c r="AB104" s="196">
        <f>AA104*U104</f>
        <v>0</v>
      </c>
      <c r="AC104" s="196">
        <f>(Q104*R104*S104*AA104)/1000000</f>
        <v>0</v>
      </c>
      <c r="AD104" s="196">
        <f>AA104/V104</f>
        <v>0</v>
      </c>
      <c r="AE104" s="199" t="e">
        <f>#REF!*Z104</f>
        <v>#REF!</v>
      </c>
    </row>
    <row r="105" spans="1:31" ht="80.25" customHeight="1" thickBot="1">
      <c r="A105" s="4"/>
      <c r="B105" s="218" t="s">
        <v>265</v>
      </c>
      <c r="C105" s="47">
        <v>86</v>
      </c>
      <c r="D105" s="48">
        <v>27</v>
      </c>
      <c r="E105" s="42" t="s">
        <v>269</v>
      </c>
      <c r="F105" s="49" t="s">
        <v>270</v>
      </c>
      <c r="G105" s="50"/>
      <c r="H105" s="45" t="s">
        <v>38</v>
      </c>
      <c r="I105" s="123" t="s">
        <v>271</v>
      </c>
      <c r="J105" s="222" t="s">
        <v>40</v>
      </c>
      <c r="K105" s="45" t="s">
        <v>41</v>
      </c>
      <c r="L105" s="124">
        <v>12</v>
      </c>
      <c r="M105" s="124">
        <v>8.9700000000000006</v>
      </c>
      <c r="N105" s="124">
        <v>5.09</v>
      </c>
      <c r="O105" s="112">
        <v>550</v>
      </c>
      <c r="P105" s="125">
        <v>12</v>
      </c>
      <c r="Q105" s="170">
        <v>28</v>
      </c>
      <c r="R105" s="170">
        <v>18.5</v>
      </c>
      <c r="S105" s="170">
        <v>16.5</v>
      </c>
      <c r="T105" s="168">
        <f t="shared" si="5"/>
        <v>8.5470000000000008E-3</v>
      </c>
      <c r="U105" s="169">
        <f t="shared" si="4"/>
        <v>7.85</v>
      </c>
      <c r="V105" s="138">
        <v>396</v>
      </c>
      <c r="W105" s="138">
        <v>4356</v>
      </c>
      <c r="X105" s="138">
        <v>6612</v>
      </c>
      <c r="Y105" s="118">
        <v>1000</v>
      </c>
      <c r="Z105" s="197"/>
      <c r="AA105" s="198">
        <f>Z105/P105</f>
        <v>0</v>
      </c>
      <c r="AB105" s="196">
        <f>AA105*U105</f>
        <v>0</v>
      </c>
      <c r="AC105" s="196">
        <f>(Q105*R105*S105*AA105)/1000000</f>
        <v>0</v>
      </c>
      <c r="AD105" s="196">
        <f>AA105/V105</f>
        <v>0</v>
      </c>
      <c r="AE105" s="199" t="e">
        <f>#REF!*Z105</f>
        <v>#REF!</v>
      </c>
    </row>
    <row r="106" spans="1:31" ht="73.5" customHeight="1" thickBot="1">
      <c r="A106" s="4"/>
      <c r="B106" s="74"/>
      <c r="C106" s="275">
        <v>87</v>
      </c>
      <c r="D106" s="263">
        <v>27</v>
      </c>
      <c r="E106" s="264" t="s">
        <v>272</v>
      </c>
      <c r="F106" s="265" t="s">
        <v>198</v>
      </c>
      <c r="G106" s="266"/>
      <c r="H106" s="267" t="s">
        <v>38</v>
      </c>
      <c r="I106" s="268" t="s">
        <v>273</v>
      </c>
      <c r="J106" s="276" t="s">
        <v>40</v>
      </c>
      <c r="K106" s="267" t="s">
        <v>41</v>
      </c>
      <c r="L106" s="269">
        <v>15.2</v>
      </c>
      <c r="M106" s="269">
        <v>9.5</v>
      </c>
      <c r="N106" s="269">
        <v>5.09</v>
      </c>
      <c r="O106" s="270">
        <v>600</v>
      </c>
      <c r="P106" s="271">
        <v>12</v>
      </c>
      <c r="Q106" s="272">
        <v>31.5</v>
      </c>
      <c r="R106" s="272">
        <v>20.5</v>
      </c>
      <c r="S106" s="272">
        <v>16.5</v>
      </c>
      <c r="T106" s="273">
        <f t="shared" si="5"/>
        <v>1.0654874999999999E-2</v>
      </c>
      <c r="U106" s="274">
        <f t="shared" si="4"/>
        <v>8.4499999999999993</v>
      </c>
      <c r="V106" s="270">
        <v>275</v>
      </c>
      <c r="W106" s="270">
        <v>3025</v>
      </c>
      <c r="X106" s="270">
        <v>5040</v>
      </c>
      <c r="Y106" s="118">
        <v>1000</v>
      </c>
      <c r="Z106" s="197"/>
      <c r="AA106" s="198">
        <f>Z106/P106</f>
        <v>0</v>
      </c>
      <c r="AB106" s="196">
        <f>AA106*U106</f>
        <v>0</v>
      </c>
      <c r="AC106" s="196">
        <f>(Q106*R106*S106*AA106)/1000000</f>
        <v>0</v>
      </c>
      <c r="AD106" s="196">
        <f>AA106/V106</f>
        <v>0</v>
      </c>
      <c r="AE106" s="199" t="e">
        <f>#REF!*Z106</f>
        <v>#REF!</v>
      </c>
    </row>
    <row r="107" spans="1:31" ht="61.5" customHeight="1" thickBot="1">
      <c r="A107" s="4"/>
      <c r="B107" s="74"/>
      <c r="C107" s="275">
        <v>88</v>
      </c>
      <c r="D107" s="263">
        <v>28</v>
      </c>
      <c r="E107" s="264" t="s">
        <v>274</v>
      </c>
      <c r="F107" s="265" t="s">
        <v>275</v>
      </c>
      <c r="G107" s="266"/>
      <c r="H107" s="267" t="s">
        <v>38</v>
      </c>
      <c r="I107" s="268" t="s">
        <v>276</v>
      </c>
      <c r="J107" s="276" t="s">
        <v>92</v>
      </c>
      <c r="K107" s="267" t="s">
        <v>41</v>
      </c>
      <c r="L107" s="269">
        <v>18</v>
      </c>
      <c r="M107" s="269">
        <v>13.2</v>
      </c>
      <c r="N107" s="269">
        <v>11</v>
      </c>
      <c r="O107" s="270">
        <v>1800</v>
      </c>
      <c r="P107" s="271">
        <v>6</v>
      </c>
      <c r="Q107" s="272">
        <v>42</v>
      </c>
      <c r="R107" s="272">
        <v>18.5</v>
      </c>
      <c r="S107" s="272">
        <v>23</v>
      </c>
      <c r="T107" s="273">
        <f t="shared" si="5"/>
        <v>1.7871000000000001E-2</v>
      </c>
      <c r="U107" s="274">
        <f t="shared" ref="U107:U170" si="11">((O107*P107)+1250)/1000</f>
        <v>12.05</v>
      </c>
      <c r="V107" s="270">
        <v>80</v>
      </c>
      <c r="W107" s="270">
        <v>880</v>
      </c>
      <c r="X107" s="270">
        <v>1440</v>
      </c>
      <c r="Y107" s="118">
        <v>1000</v>
      </c>
      <c r="Z107" s="197"/>
      <c r="AA107" s="198">
        <f>Z107/P107</f>
        <v>0</v>
      </c>
      <c r="AB107" s="196">
        <f>AA107*U107</f>
        <v>0</v>
      </c>
      <c r="AC107" s="196">
        <f>(Q107*R107*S107*AA107)/1000000</f>
        <v>0</v>
      </c>
      <c r="AD107" s="196">
        <f>AA107/V107</f>
        <v>0</v>
      </c>
      <c r="AE107" s="199" t="e">
        <f>#REF!*Z107</f>
        <v>#REF!</v>
      </c>
    </row>
    <row r="108" spans="1:31" ht="74.25" customHeight="1" thickBot="1">
      <c r="A108" s="4"/>
      <c r="B108" s="79"/>
      <c r="C108" s="275">
        <v>89</v>
      </c>
      <c r="D108" s="263">
        <v>28</v>
      </c>
      <c r="E108" s="264" t="s">
        <v>277</v>
      </c>
      <c r="F108" s="265" t="s">
        <v>278</v>
      </c>
      <c r="G108" s="266"/>
      <c r="H108" s="267" t="s">
        <v>38</v>
      </c>
      <c r="I108" s="268" t="s">
        <v>279</v>
      </c>
      <c r="J108" s="276" t="s">
        <v>40</v>
      </c>
      <c r="K108" s="267" t="s">
        <v>41</v>
      </c>
      <c r="L108" s="269">
        <v>18.88</v>
      </c>
      <c r="M108" s="269">
        <v>15</v>
      </c>
      <c r="N108" s="269">
        <v>5.09</v>
      </c>
      <c r="O108" s="270">
        <v>1200</v>
      </c>
      <c r="P108" s="271">
        <v>6</v>
      </c>
      <c r="Q108" s="272">
        <v>46</v>
      </c>
      <c r="R108" s="272">
        <v>20</v>
      </c>
      <c r="S108" s="272">
        <v>11</v>
      </c>
      <c r="T108" s="273">
        <f t="shared" si="5"/>
        <v>1.0120000000000001E-2</v>
      </c>
      <c r="U108" s="274">
        <f t="shared" si="11"/>
        <v>8.4499999999999993</v>
      </c>
      <c r="V108" s="270">
        <v>154</v>
      </c>
      <c r="W108" s="270">
        <v>1694</v>
      </c>
      <c r="X108" s="270">
        <v>2448</v>
      </c>
      <c r="Y108" s="118">
        <v>1000</v>
      </c>
      <c r="Z108" s="197"/>
      <c r="AA108" s="198">
        <f>Z108/P108</f>
        <v>0</v>
      </c>
      <c r="AB108" s="196">
        <f>AA108*U108</f>
        <v>0</v>
      </c>
      <c r="AC108" s="196">
        <f>(Q108*R108*S108*AA108)/1000000</f>
        <v>0</v>
      </c>
      <c r="AD108" s="196">
        <f>AA108/V108</f>
        <v>0</v>
      </c>
      <c r="AE108" s="199" t="e">
        <f>#REF!*Z108</f>
        <v>#REF!</v>
      </c>
    </row>
    <row r="109" spans="1:31" ht="81" customHeight="1" thickBot="1">
      <c r="A109" s="4"/>
      <c r="B109" s="219" t="s">
        <v>280</v>
      </c>
      <c r="C109" s="47">
        <v>90</v>
      </c>
      <c r="D109" s="48">
        <v>29</v>
      </c>
      <c r="E109" s="42" t="s">
        <v>281</v>
      </c>
      <c r="F109" s="49" t="s">
        <v>282</v>
      </c>
      <c r="G109" s="50"/>
      <c r="H109" s="45" t="s">
        <v>38</v>
      </c>
      <c r="I109" s="123" t="s">
        <v>283</v>
      </c>
      <c r="J109" s="222" t="s">
        <v>92</v>
      </c>
      <c r="K109" s="45" t="s">
        <v>41</v>
      </c>
      <c r="L109" s="124">
        <v>18</v>
      </c>
      <c r="M109" s="124">
        <v>13.2</v>
      </c>
      <c r="N109" s="124">
        <v>11</v>
      </c>
      <c r="O109" s="112">
        <v>2400</v>
      </c>
      <c r="P109" s="113">
        <v>6</v>
      </c>
      <c r="Q109" s="170">
        <v>42</v>
      </c>
      <c r="R109" s="170">
        <v>18.5</v>
      </c>
      <c r="S109" s="170">
        <v>23</v>
      </c>
      <c r="T109" s="168">
        <f t="shared" si="5"/>
        <v>1.7871000000000001E-2</v>
      </c>
      <c r="U109" s="169">
        <f t="shared" si="11"/>
        <v>15.65</v>
      </c>
      <c r="V109" s="112">
        <v>80</v>
      </c>
      <c r="W109" s="112">
        <v>880</v>
      </c>
      <c r="X109" s="112">
        <v>1440</v>
      </c>
      <c r="Y109" s="118">
        <v>1000</v>
      </c>
      <c r="Z109" s="197"/>
      <c r="AA109" s="198">
        <f>Z109/P109</f>
        <v>0</v>
      </c>
      <c r="AB109" s="196">
        <f>AA109*U109</f>
        <v>0</v>
      </c>
      <c r="AC109" s="196">
        <f>(Q109*R109*S109*AA109)/1000000</f>
        <v>0</v>
      </c>
      <c r="AD109" s="196">
        <f>AA109/V109</f>
        <v>0</v>
      </c>
      <c r="AE109" s="199" t="e">
        <f>#REF!*Z109</f>
        <v>#REF!</v>
      </c>
    </row>
    <row r="110" spans="1:31" ht="81.75" customHeight="1" thickBot="1">
      <c r="A110" s="4"/>
      <c r="B110" s="74"/>
      <c r="C110" s="47">
        <v>91</v>
      </c>
      <c r="D110" s="48">
        <v>29</v>
      </c>
      <c r="E110" s="42" t="s">
        <v>284</v>
      </c>
      <c r="F110" s="49" t="s">
        <v>285</v>
      </c>
      <c r="G110" s="50"/>
      <c r="H110" s="45" t="s">
        <v>38</v>
      </c>
      <c r="I110" s="123" t="s">
        <v>286</v>
      </c>
      <c r="J110" s="222" t="s">
        <v>40</v>
      </c>
      <c r="K110" s="45" t="s">
        <v>41</v>
      </c>
      <c r="L110" s="124">
        <v>19.399999999999999</v>
      </c>
      <c r="M110" s="124">
        <v>12.8</v>
      </c>
      <c r="N110" s="124">
        <v>4.46</v>
      </c>
      <c r="O110" s="112">
        <v>1200</v>
      </c>
      <c r="P110" s="125">
        <v>6</v>
      </c>
      <c r="Q110" s="170">
        <v>40</v>
      </c>
      <c r="R110" s="170">
        <v>20</v>
      </c>
      <c r="S110" s="170">
        <v>11</v>
      </c>
      <c r="T110" s="168">
        <f t="shared" si="5"/>
        <v>8.8000000000000005E-3</v>
      </c>
      <c r="U110" s="169">
        <f t="shared" si="11"/>
        <v>8.4499999999999993</v>
      </c>
      <c r="V110" s="138">
        <v>192</v>
      </c>
      <c r="W110" s="138">
        <v>2112</v>
      </c>
      <c r="X110" s="138">
        <v>3024</v>
      </c>
      <c r="Y110" s="118">
        <v>1000</v>
      </c>
      <c r="Z110" s="197"/>
      <c r="AA110" s="198">
        <f>Z110/P110</f>
        <v>0</v>
      </c>
      <c r="AB110" s="196">
        <f>AA110*U110</f>
        <v>0</v>
      </c>
      <c r="AC110" s="196">
        <f>(Q110*R110*S110*AA110)/1000000</f>
        <v>0</v>
      </c>
      <c r="AD110" s="196">
        <f>AA110/V110</f>
        <v>0</v>
      </c>
      <c r="AE110" s="199" t="e">
        <f>#REF!*Z110</f>
        <v>#REF!</v>
      </c>
    </row>
    <row r="111" spans="1:31" ht="66" customHeight="1" thickBot="1">
      <c r="A111" s="4"/>
      <c r="B111" s="219" t="s">
        <v>287</v>
      </c>
      <c r="C111" s="47">
        <v>92</v>
      </c>
      <c r="D111" s="48">
        <v>30</v>
      </c>
      <c r="E111" s="42" t="s">
        <v>288</v>
      </c>
      <c r="F111" s="77" t="s">
        <v>289</v>
      </c>
      <c r="G111" s="50"/>
      <c r="H111" s="45" t="s">
        <v>38</v>
      </c>
      <c r="I111" s="123" t="s">
        <v>290</v>
      </c>
      <c r="J111" s="222" t="s">
        <v>92</v>
      </c>
      <c r="K111" s="45" t="s">
        <v>41</v>
      </c>
      <c r="L111" s="124">
        <v>18</v>
      </c>
      <c r="M111" s="124">
        <v>13.2</v>
      </c>
      <c r="N111" s="124">
        <v>11</v>
      </c>
      <c r="O111" s="112">
        <v>2400</v>
      </c>
      <c r="P111" s="113">
        <v>6</v>
      </c>
      <c r="Q111" s="170">
        <v>42</v>
      </c>
      <c r="R111" s="170">
        <v>18.5</v>
      </c>
      <c r="S111" s="170">
        <v>23</v>
      </c>
      <c r="T111" s="168">
        <f t="shared" si="5"/>
        <v>1.7871000000000001E-2</v>
      </c>
      <c r="U111" s="169">
        <f t="shared" si="11"/>
        <v>15.65</v>
      </c>
      <c r="V111" s="112">
        <v>80</v>
      </c>
      <c r="W111" s="112">
        <v>880</v>
      </c>
      <c r="X111" s="112">
        <v>1440</v>
      </c>
      <c r="Y111" s="118">
        <v>1000</v>
      </c>
      <c r="Z111" s="197"/>
      <c r="AA111" s="198">
        <f>Z111/P111</f>
        <v>0</v>
      </c>
      <c r="AB111" s="196">
        <f>AA111*U111</f>
        <v>0</v>
      </c>
      <c r="AC111" s="196">
        <f>(Q111*R111*S111*AA111)/1000000</f>
        <v>0</v>
      </c>
      <c r="AD111" s="196">
        <f>AA111/V111</f>
        <v>0</v>
      </c>
      <c r="AE111" s="199" t="e">
        <f>#REF!*Z111</f>
        <v>#REF!</v>
      </c>
    </row>
    <row r="112" spans="1:31" ht="71.25" customHeight="1" thickBot="1">
      <c r="A112" s="4"/>
      <c r="B112" s="216"/>
      <c r="C112" s="277">
        <v>93</v>
      </c>
      <c r="D112" s="263">
        <v>30</v>
      </c>
      <c r="E112" s="278" t="s">
        <v>291</v>
      </c>
      <c r="F112" s="279" t="s">
        <v>292</v>
      </c>
      <c r="G112" s="280"/>
      <c r="H112" s="281" t="s">
        <v>38</v>
      </c>
      <c r="I112" s="282" t="s">
        <v>293</v>
      </c>
      <c r="J112" s="283" t="s">
        <v>40</v>
      </c>
      <c r="K112" s="284" t="s">
        <v>41</v>
      </c>
      <c r="L112" s="285">
        <v>25.94</v>
      </c>
      <c r="M112" s="285">
        <v>15.38</v>
      </c>
      <c r="N112" s="285">
        <v>5.0999999999999996</v>
      </c>
      <c r="O112" s="286">
        <v>2400</v>
      </c>
      <c r="P112" s="287">
        <v>6</v>
      </c>
      <c r="Q112" s="288">
        <v>47</v>
      </c>
      <c r="R112" s="288">
        <v>27</v>
      </c>
      <c r="S112" s="288">
        <v>11</v>
      </c>
      <c r="T112" s="289">
        <f t="shared" si="5"/>
        <v>1.3958999999999999E-2</v>
      </c>
      <c r="U112" s="290">
        <f t="shared" si="11"/>
        <v>15.65</v>
      </c>
      <c r="V112" s="286">
        <v>99</v>
      </c>
      <c r="W112" s="286">
        <v>1089</v>
      </c>
      <c r="X112" s="286">
        <v>1944</v>
      </c>
      <c r="Y112" s="118">
        <v>1000</v>
      </c>
      <c r="Z112" s="201"/>
      <c r="AA112" s="202">
        <f>Z112/P112</f>
        <v>0</v>
      </c>
      <c r="AB112" s="200">
        <f>AA112*U112</f>
        <v>0</v>
      </c>
      <c r="AC112" s="200">
        <f>(Q112*R112*S112*AA112)/1000000</f>
        <v>0</v>
      </c>
      <c r="AD112" s="200">
        <f>AA112/V112</f>
        <v>0</v>
      </c>
      <c r="AE112" s="203" t="e">
        <f>#REF!*Z112</f>
        <v>#REF!</v>
      </c>
    </row>
    <row r="113" spans="1:31" ht="26.25" thickBot="1">
      <c r="B113" s="32"/>
      <c r="C113" s="33" t="s">
        <v>294</v>
      </c>
      <c r="D113" s="34"/>
      <c r="E113" s="35"/>
      <c r="F113" s="36"/>
      <c r="G113" s="37"/>
      <c r="H113" s="38"/>
      <c r="I113" s="105"/>
      <c r="J113" s="38"/>
      <c r="K113" s="38"/>
      <c r="L113" s="82"/>
      <c r="M113" s="106"/>
      <c r="N113" s="106"/>
      <c r="O113" s="107"/>
      <c r="P113" s="36"/>
      <c r="Q113" s="164"/>
      <c r="R113" s="164"/>
      <c r="S113" s="164"/>
      <c r="T113" s="164"/>
      <c r="U113" s="166"/>
      <c r="V113" s="107"/>
      <c r="W113" s="107"/>
      <c r="X113" s="107"/>
      <c r="Y113" s="118">
        <v>1000</v>
      </c>
      <c r="Z113" s="190"/>
      <c r="AA113" s="190"/>
      <c r="AB113" s="190"/>
      <c r="AC113" s="190"/>
      <c r="AD113" s="190"/>
      <c r="AE113" s="191"/>
    </row>
    <row r="114" spans="1:31" ht="61.5" customHeight="1" thickBot="1">
      <c r="A114" s="4"/>
      <c r="B114" s="70"/>
      <c r="C114" s="47">
        <v>94</v>
      </c>
      <c r="D114" s="48">
        <v>31</v>
      </c>
      <c r="E114" s="42" t="s">
        <v>295</v>
      </c>
      <c r="F114" s="77" t="s">
        <v>296</v>
      </c>
      <c r="G114" s="50"/>
      <c r="H114" s="45" t="s">
        <v>38</v>
      </c>
      <c r="I114" s="123" t="s">
        <v>297</v>
      </c>
      <c r="J114" s="222" t="s">
        <v>40</v>
      </c>
      <c r="K114" s="45" t="s">
        <v>41</v>
      </c>
      <c r="L114" s="124">
        <v>8</v>
      </c>
      <c r="M114" s="124">
        <v>1.5</v>
      </c>
      <c r="N114" s="124">
        <v>8</v>
      </c>
      <c r="O114" s="112">
        <v>90</v>
      </c>
      <c r="P114" s="113">
        <v>144</v>
      </c>
      <c r="Q114" s="225">
        <v>33</v>
      </c>
      <c r="R114" s="225">
        <v>25</v>
      </c>
      <c r="S114" s="225">
        <v>20</v>
      </c>
      <c r="T114" s="226">
        <f t="shared" si="5"/>
        <v>1.6500000000000001E-2</v>
      </c>
      <c r="U114" s="169">
        <f t="shared" si="11"/>
        <v>14.21</v>
      </c>
      <c r="V114" s="112">
        <v>84</v>
      </c>
      <c r="W114" s="112">
        <v>924</v>
      </c>
      <c r="X114" s="112">
        <v>1624</v>
      </c>
      <c r="Y114" s="118">
        <v>1000</v>
      </c>
      <c r="Z114" s="197"/>
      <c r="AA114" s="198">
        <f>Z114/P114</f>
        <v>0</v>
      </c>
      <c r="AB114" s="196">
        <f>AA114*U114</f>
        <v>0</v>
      </c>
      <c r="AC114" s="196">
        <f>(Q114*R114*S114*AA114)/1000000</f>
        <v>0</v>
      </c>
      <c r="AD114" s="196">
        <f>AA114/V114</f>
        <v>0</v>
      </c>
      <c r="AE114" s="199" t="e">
        <f>#REF!*Z114</f>
        <v>#REF!</v>
      </c>
    </row>
    <row r="115" spans="1:31" ht="61.5" customHeight="1" thickBot="1">
      <c r="A115" s="4"/>
      <c r="B115" s="74"/>
      <c r="C115" s="47">
        <v>95</v>
      </c>
      <c r="D115" s="48">
        <v>31</v>
      </c>
      <c r="E115" s="42" t="s">
        <v>298</v>
      </c>
      <c r="F115" s="77" t="s">
        <v>299</v>
      </c>
      <c r="G115" s="50"/>
      <c r="H115" s="45" t="s">
        <v>38</v>
      </c>
      <c r="I115" s="123" t="s">
        <v>300</v>
      </c>
      <c r="J115" s="222" t="s">
        <v>40</v>
      </c>
      <c r="K115" s="45" t="s">
        <v>41</v>
      </c>
      <c r="L115" s="124">
        <v>8</v>
      </c>
      <c r="M115" s="124">
        <v>1.5</v>
      </c>
      <c r="N115" s="124">
        <v>8</v>
      </c>
      <c r="O115" s="112">
        <v>90</v>
      </c>
      <c r="P115" s="113">
        <v>144</v>
      </c>
      <c r="Q115" s="225">
        <v>33</v>
      </c>
      <c r="R115" s="225">
        <v>25</v>
      </c>
      <c r="S115" s="225">
        <v>20</v>
      </c>
      <c r="T115" s="226">
        <f t="shared" si="5"/>
        <v>1.6500000000000001E-2</v>
      </c>
      <c r="U115" s="169">
        <f t="shared" si="11"/>
        <v>14.21</v>
      </c>
      <c r="V115" s="112">
        <v>84</v>
      </c>
      <c r="W115" s="112">
        <v>924</v>
      </c>
      <c r="X115" s="112">
        <v>1624</v>
      </c>
      <c r="Y115" s="118">
        <v>1000</v>
      </c>
      <c r="Z115" s="197"/>
      <c r="AA115" s="198">
        <f>Z115/P115</f>
        <v>0</v>
      </c>
      <c r="AB115" s="196">
        <f>AA115*U115</f>
        <v>0</v>
      </c>
      <c r="AC115" s="196">
        <f>(Q115*R115*S115*AA115)/1000000</f>
        <v>0</v>
      </c>
      <c r="AD115" s="196">
        <f>AA115/V115</f>
        <v>0</v>
      </c>
      <c r="AE115" s="199" t="e">
        <f>#REF!*Z115</f>
        <v>#REF!</v>
      </c>
    </row>
    <row r="116" spans="1:31" ht="61.5" customHeight="1" thickBot="1">
      <c r="A116" s="4"/>
      <c r="B116" s="74"/>
      <c r="C116" s="47">
        <v>96</v>
      </c>
      <c r="D116" s="48">
        <v>31</v>
      </c>
      <c r="E116" s="42" t="s">
        <v>301</v>
      </c>
      <c r="F116" s="77" t="s">
        <v>302</v>
      </c>
      <c r="G116" s="50"/>
      <c r="H116" s="45" t="s">
        <v>38</v>
      </c>
      <c r="I116" s="123" t="s">
        <v>303</v>
      </c>
      <c r="J116" s="222" t="s">
        <v>40</v>
      </c>
      <c r="K116" s="45" t="s">
        <v>41</v>
      </c>
      <c r="L116" s="124">
        <v>8</v>
      </c>
      <c r="M116" s="124">
        <v>1.5</v>
      </c>
      <c r="N116" s="124">
        <v>8</v>
      </c>
      <c r="O116" s="112">
        <v>90</v>
      </c>
      <c r="P116" s="113">
        <v>144</v>
      </c>
      <c r="Q116" s="225">
        <v>33</v>
      </c>
      <c r="R116" s="225">
        <v>25</v>
      </c>
      <c r="S116" s="225">
        <v>20</v>
      </c>
      <c r="T116" s="226">
        <f t="shared" si="5"/>
        <v>1.6500000000000001E-2</v>
      </c>
      <c r="U116" s="169">
        <f t="shared" si="11"/>
        <v>14.21</v>
      </c>
      <c r="V116" s="112">
        <v>84</v>
      </c>
      <c r="W116" s="112">
        <v>924</v>
      </c>
      <c r="X116" s="112">
        <v>1624</v>
      </c>
      <c r="Y116" s="118">
        <v>1000</v>
      </c>
      <c r="Z116" s="197"/>
      <c r="AA116" s="198">
        <f>Z116/P116</f>
        <v>0</v>
      </c>
      <c r="AB116" s="196">
        <f>AA116*U116</f>
        <v>0</v>
      </c>
      <c r="AC116" s="196">
        <f>(Q116*R116*S116*AA116)/1000000</f>
        <v>0</v>
      </c>
      <c r="AD116" s="196">
        <f>AA116/V116</f>
        <v>0</v>
      </c>
      <c r="AE116" s="199" t="e">
        <f>#REF!*Z116</f>
        <v>#REF!</v>
      </c>
    </row>
    <row r="117" spans="1:31" ht="61.5" customHeight="1" thickBot="1">
      <c r="A117" s="4"/>
      <c r="B117" s="74"/>
      <c r="C117" s="47">
        <v>97</v>
      </c>
      <c r="D117" s="48">
        <v>32</v>
      </c>
      <c r="E117" s="42" t="s">
        <v>304</v>
      </c>
      <c r="F117" s="77" t="s">
        <v>305</v>
      </c>
      <c r="G117" s="50"/>
      <c r="H117" s="45" t="s">
        <v>38</v>
      </c>
      <c r="I117" s="123" t="s">
        <v>306</v>
      </c>
      <c r="J117" s="222" t="s">
        <v>40</v>
      </c>
      <c r="K117" s="45" t="s">
        <v>41</v>
      </c>
      <c r="L117" s="124">
        <v>10.5</v>
      </c>
      <c r="M117" s="124">
        <v>1.5</v>
      </c>
      <c r="N117" s="124">
        <v>8</v>
      </c>
      <c r="O117" s="112">
        <v>120</v>
      </c>
      <c r="P117" s="113">
        <v>72</v>
      </c>
      <c r="Q117" s="225">
        <v>32.5</v>
      </c>
      <c r="R117" s="225">
        <v>25</v>
      </c>
      <c r="S117" s="225">
        <v>13</v>
      </c>
      <c r="T117" s="226">
        <f t="shared" si="5"/>
        <v>1.0562500000000001E-2</v>
      </c>
      <c r="U117" s="169">
        <f t="shared" si="11"/>
        <v>9.89</v>
      </c>
      <c r="V117" s="112">
        <v>132</v>
      </c>
      <c r="W117" s="112">
        <v>1452</v>
      </c>
      <c r="X117" s="112">
        <v>2640</v>
      </c>
      <c r="Y117" s="118">
        <v>1000</v>
      </c>
      <c r="Z117" s="197"/>
      <c r="AA117" s="198">
        <f>Z117/P117</f>
        <v>0</v>
      </c>
      <c r="AB117" s="196">
        <f>AA117*U117</f>
        <v>0</v>
      </c>
      <c r="AC117" s="196">
        <f>(Q117*R117*S117*AA117)/1000000</f>
        <v>0</v>
      </c>
      <c r="AD117" s="196">
        <f>AA117/V117</f>
        <v>0</v>
      </c>
      <c r="AE117" s="199" t="e">
        <f>#REF!*Z117</f>
        <v>#REF!</v>
      </c>
    </row>
    <row r="118" spans="1:31" ht="61.5" customHeight="1" thickBot="1">
      <c r="A118" s="4"/>
      <c r="B118" s="74"/>
      <c r="C118" s="47">
        <v>98</v>
      </c>
      <c r="D118" s="48">
        <v>32</v>
      </c>
      <c r="E118" s="42" t="s">
        <v>307</v>
      </c>
      <c r="F118" s="77" t="s">
        <v>308</v>
      </c>
      <c r="G118" s="50"/>
      <c r="H118" s="45" t="s">
        <v>38</v>
      </c>
      <c r="I118" s="123" t="s">
        <v>309</v>
      </c>
      <c r="J118" s="222" t="s">
        <v>40</v>
      </c>
      <c r="K118" s="45" t="s">
        <v>41</v>
      </c>
      <c r="L118" s="124">
        <v>13</v>
      </c>
      <c r="M118" s="124">
        <v>1.5</v>
      </c>
      <c r="N118" s="124">
        <v>8</v>
      </c>
      <c r="O118" s="112">
        <v>150</v>
      </c>
      <c r="P118" s="113">
        <v>72</v>
      </c>
      <c r="Q118" s="225">
        <v>40</v>
      </c>
      <c r="R118" s="225">
        <v>25</v>
      </c>
      <c r="S118" s="225">
        <v>13</v>
      </c>
      <c r="T118" s="226">
        <f t="shared" si="5"/>
        <v>1.2999999999999999E-2</v>
      </c>
      <c r="U118" s="169">
        <f t="shared" si="11"/>
        <v>12.05</v>
      </c>
      <c r="V118" s="112">
        <v>132</v>
      </c>
      <c r="W118" s="112">
        <v>1452</v>
      </c>
      <c r="X118" s="112">
        <v>2160</v>
      </c>
      <c r="Y118" s="118">
        <v>1000</v>
      </c>
      <c r="Z118" s="197"/>
      <c r="AA118" s="198">
        <f>Z118/P118</f>
        <v>0</v>
      </c>
      <c r="AB118" s="196">
        <f>AA118*U118</f>
        <v>0</v>
      </c>
      <c r="AC118" s="196">
        <f>(Q118*R118*S118*AA118)/1000000</f>
        <v>0</v>
      </c>
      <c r="AD118" s="196">
        <f>AA118/V118</f>
        <v>0</v>
      </c>
      <c r="AE118" s="199" t="e">
        <f>#REF!*Z118</f>
        <v>#REF!</v>
      </c>
    </row>
    <row r="119" spans="1:31" ht="61.5" customHeight="1" thickBot="1">
      <c r="A119" s="4"/>
      <c r="B119" s="74"/>
      <c r="C119" s="47">
        <v>99</v>
      </c>
      <c r="D119" s="48">
        <v>32</v>
      </c>
      <c r="E119" s="42" t="s">
        <v>310</v>
      </c>
      <c r="F119" s="77" t="s">
        <v>311</v>
      </c>
      <c r="G119" s="50"/>
      <c r="H119" s="45" t="s">
        <v>38</v>
      </c>
      <c r="I119" s="123" t="s">
        <v>312</v>
      </c>
      <c r="J119" s="222" t="s">
        <v>40</v>
      </c>
      <c r="K119" s="45" t="s">
        <v>41</v>
      </c>
      <c r="L119" s="124">
        <v>15.5</v>
      </c>
      <c r="M119" s="124">
        <v>1.5</v>
      </c>
      <c r="N119" s="124">
        <v>8</v>
      </c>
      <c r="O119" s="112">
        <v>180</v>
      </c>
      <c r="P119" s="113">
        <v>72</v>
      </c>
      <c r="Q119" s="225">
        <v>47.5</v>
      </c>
      <c r="R119" s="225">
        <v>25</v>
      </c>
      <c r="S119" s="225">
        <v>13</v>
      </c>
      <c r="T119" s="226">
        <f t="shared" si="5"/>
        <v>1.54375E-2</v>
      </c>
      <c r="U119" s="169">
        <f t="shared" si="11"/>
        <v>14.21</v>
      </c>
      <c r="V119" s="112">
        <v>88</v>
      </c>
      <c r="W119" s="112">
        <v>968</v>
      </c>
      <c r="X119" s="112">
        <v>1680</v>
      </c>
      <c r="Y119" s="118">
        <v>1000</v>
      </c>
      <c r="Z119" s="197"/>
      <c r="AA119" s="198">
        <f>Z119/P119</f>
        <v>0</v>
      </c>
      <c r="AB119" s="196">
        <f>AA119*U119</f>
        <v>0</v>
      </c>
      <c r="AC119" s="196">
        <f>(Q119*R119*S119*AA119)/1000000</f>
        <v>0</v>
      </c>
      <c r="AD119" s="196">
        <f>AA119/V119</f>
        <v>0</v>
      </c>
      <c r="AE119" s="199" t="e">
        <f>#REF!*Z119</f>
        <v>#REF!</v>
      </c>
    </row>
    <row r="120" spans="1:31" ht="61.5" customHeight="1" thickBot="1">
      <c r="A120" s="4"/>
      <c r="B120" s="74"/>
      <c r="C120" s="47">
        <v>100</v>
      </c>
      <c r="D120" s="48">
        <v>33</v>
      </c>
      <c r="E120" s="42" t="s">
        <v>313</v>
      </c>
      <c r="F120" s="77" t="s">
        <v>314</v>
      </c>
      <c r="G120" s="50"/>
      <c r="H120" s="45" t="s">
        <v>38</v>
      </c>
      <c r="I120" s="123" t="s">
        <v>315</v>
      </c>
      <c r="J120" s="222" t="s">
        <v>40</v>
      </c>
      <c r="K120" s="45" t="s">
        <v>41</v>
      </c>
      <c r="L120" s="124">
        <v>15.5</v>
      </c>
      <c r="M120" s="124">
        <v>2.5</v>
      </c>
      <c r="N120" s="124">
        <v>8</v>
      </c>
      <c r="O120" s="112">
        <v>360</v>
      </c>
      <c r="P120" s="113">
        <v>36</v>
      </c>
      <c r="Q120" s="225">
        <v>32</v>
      </c>
      <c r="R120" s="225">
        <v>25</v>
      </c>
      <c r="S120" s="225">
        <v>16</v>
      </c>
      <c r="T120" s="226">
        <f t="shared" si="5"/>
        <v>1.2800000000000001E-2</v>
      </c>
      <c r="U120" s="169">
        <f t="shared" si="11"/>
        <v>14.21</v>
      </c>
      <c r="V120" s="112">
        <v>88</v>
      </c>
      <c r="W120" s="112">
        <v>968</v>
      </c>
      <c r="X120" s="112">
        <v>2016</v>
      </c>
      <c r="Y120" s="118">
        <v>1000</v>
      </c>
      <c r="Z120" s="197"/>
      <c r="AA120" s="198">
        <f>Z120/P120</f>
        <v>0</v>
      </c>
      <c r="AB120" s="196">
        <f>AA120*U120</f>
        <v>0</v>
      </c>
      <c r="AC120" s="196">
        <f>(Q120*R120*S120*AA120)/1000000</f>
        <v>0</v>
      </c>
      <c r="AD120" s="196">
        <f>AA120/V120</f>
        <v>0</v>
      </c>
      <c r="AE120" s="199" t="e">
        <f>#REF!*Z120</f>
        <v>#REF!</v>
      </c>
    </row>
    <row r="121" spans="1:31" ht="61.5" customHeight="1" thickBot="1">
      <c r="A121" s="4"/>
      <c r="B121" s="74"/>
      <c r="C121" s="47">
        <v>101</v>
      </c>
      <c r="D121" s="48">
        <v>33</v>
      </c>
      <c r="E121" s="42" t="s">
        <v>316</v>
      </c>
      <c r="F121" s="77" t="s">
        <v>317</v>
      </c>
      <c r="G121" s="50"/>
      <c r="H121" s="45" t="s">
        <v>38</v>
      </c>
      <c r="I121" s="123" t="s">
        <v>318</v>
      </c>
      <c r="J121" s="222" t="s">
        <v>40</v>
      </c>
      <c r="K121" s="45" t="s">
        <v>41</v>
      </c>
      <c r="L121" s="124">
        <v>13.8</v>
      </c>
      <c r="M121" s="124">
        <v>2.5</v>
      </c>
      <c r="N121" s="124">
        <v>10</v>
      </c>
      <c r="O121" s="112">
        <v>360</v>
      </c>
      <c r="P121" s="113">
        <v>36</v>
      </c>
      <c r="Q121" s="225">
        <v>29</v>
      </c>
      <c r="R121" s="225">
        <v>31</v>
      </c>
      <c r="S121" s="225">
        <v>16</v>
      </c>
      <c r="T121" s="226">
        <f t="shared" si="5"/>
        <v>1.4383999999999999E-2</v>
      </c>
      <c r="U121" s="169">
        <f t="shared" si="11"/>
        <v>14.21</v>
      </c>
      <c r="V121" s="112">
        <v>72</v>
      </c>
      <c r="W121" s="112">
        <v>792</v>
      </c>
      <c r="X121" s="112">
        <v>1920</v>
      </c>
      <c r="Y121" s="118">
        <v>1000</v>
      </c>
      <c r="Z121" s="197"/>
      <c r="AA121" s="198">
        <f>Z121/P121</f>
        <v>0</v>
      </c>
      <c r="AB121" s="196">
        <f>AA121*U121</f>
        <v>0</v>
      </c>
      <c r="AC121" s="196">
        <f>(Q121*R121*S121*AA121)/1000000</f>
        <v>0</v>
      </c>
      <c r="AD121" s="196">
        <f>AA121/V121</f>
        <v>0</v>
      </c>
      <c r="AE121" s="199" t="e">
        <f>#REF!*Z121</f>
        <v>#REF!</v>
      </c>
    </row>
    <row r="122" spans="1:31" ht="55.5" customHeight="1" thickBot="1">
      <c r="A122" s="4"/>
      <c r="B122" s="74"/>
      <c r="C122" s="47">
        <v>102</v>
      </c>
      <c r="D122" s="48">
        <v>34</v>
      </c>
      <c r="E122" s="42" t="s">
        <v>319</v>
      </c>
      <c r="F122" s="77" t="s">
        <v>320</v>
      </c>
      <c r="G122" s="50"/>
      <c r="H122" s="45" t="s">
        <v>38</v>
      </c>
      <c r="I122" s="123" t="s">
        <v>321</v>
      </c>
      <c r="J122" s="222" t="s">
        <v>40</v>
      </c>
      <c r="K122" s="45" t="s">
        <v>41</v>
      </c>
      <c r="L122" s="124">
        <v>4.7</v>
      </c>
      <c r="M122" s="124">
        <v>1</v>
      </c>
      <c r="N122" s="124">
        <v>8</v>
      </c>
      <c r="O122" s="112">
        <v>37.5</v>
      </c>
      <c r="P122" s="113">
        <v>288</v>
      </c>
      <c r="Q122" s="225">
        <v>20</v>
      </c>
      <c r="R122" s="225">
        <v>25</v>
      </c>
      <c r="S122" s="225">
        <v>25</v>
      </c>
      <c r="T122" s="226">
        <f t="shared" si="5"/>
        <v>1.2500000000000001E-2</v>
      </c>
      <c r="U122" s="169">
        <f t="shared" si="11"/>
        <v>12.05</v>
      </c>
      <c r="V122" s="138">
        <v>120</v>
      </c>
      <c r="W122" s="112">
        <v>1320</v>
      </c>
      <c r="X122" s="112">
        <v>2088</v>
      </c>
      <c r="Y122" s="118">
        <v>1000</v>
      </c>
      <c r="Z122" s="229"/>
      <c r="AA122" s="198">
        <f>Z122/P122</f>
        <v>0</v>
      </c>
      <c r="AB122" s="196">
        <f>AA122*U122</f>
        <v>0</v>
      </c>
      <c r="AC122" s="196">
        <f>(Q122*R122*S122*AA122)/1000000</f>
        <v>0</v>
      </c>
      <c r="AD122" s="196">
        <f>AA122/V122</f>
        <v>0</v>
      </c>
      <c r="AE122" s="199" t="e">
        <f>#REF!*Z122</f>
        <v>#REF!</v>
      </c>
    </row>
    <row r="123" spans="1:31" ht="46.5" customHeight="1" thickBot="1">
      <c r="A123" s="4"/>
      <c r="B123" s="74"/>
      <c r="C123" s="47">
        <v>103</v>
      </c>
      <c r="D123" s="48">
        <v>34</v>
      </c>
      <c r="E123" s="42" t="s">
        <v>322</v>
      </c>
      <c r="F123" s="77" t="s">
        <v>323</v>
      </c>
      <c r="G123" s="50"/>
      <c r="H123" s="45" t="s">
        <v>38</v>
      </c>
      <c r="I123" s="123" t="s">
        <v>324</v>
      </c>
      <c r="J123" s="222" t="s">
        <v>40</v>
      </c>
      <c r="K123" s="45" t="s">
        <v>41</v>
      </c>
      <c r="L123" s="124">
        <v>10.5</v>
      </c>
      <c r="M123" s="124">
        <v>1.5</v>
      </c>
      <c r="N123" s="124">
        <v>8</v>
      </c>
      <c r="O123" s="112">
        <v>75</v>
      </c>
      <c r="P123" s="113">
        <v>144</v>
      </c>
      <c r="Q123" s="225">
        <v>43</v>
      </c>
      <c r="R123" s="225">
        <v>25</v>
      </c>
      <c r="S123" s="225">
        <v>20</v>
      </c>
      <c r="T123" s="226">
        <f t="shared" si="5"/>
        <v>2.1499999999999998E-2</v>
      </c>
      <c r="U123" s="169">
        <f t="shared" si="11"/>
        <v>12.05</v>
      </c>
      <c r="V123" s="112">
        <v>60</v>
      </c>
      <c r="W123" s="112">
        <v>660</v>
      </c>
      <c r="X123" s="112">
        <v>1218</v>
      </c>
      <c r="Y123" s="118">
        <v>1000</v>
      </c>
      <c r="Z123" s="229"/>
      <c r="AA123" s="198">
        <f>Z123/P123</f>
        <v>0</v>
      </c>
      <c r="AB123" s="196">
        <f>AA123*U123</f>
        <v>0</v>
      </c>
      <c r="AC123" s="196">
        <f>(Q123*R123*S123*AA123)/1000000</f>
        <v>0</v>
      </c>
      <c r="AD123" s="196">
        <f>AA123/V123</f>
        <v>0</v>
      </c>
      <c r="AE123" s="199" t="e">
        <f>#REF!*Z123</f>
        <v>#REF!</v>
      </c>
    </row>
    <row r="124" spans="1:31" ht="71.25" customHeight="1" thickBot="1">
      <c r="A124" s="4"/>
      <c r="B124" s="74"/>
      <c r="C124" s="47">
        <v>104</v>
      </c>
      <c r="D124" s="48">
        <v>34</v>
      </c>
      <c r="E124" s="42" t="s">
        <v>325</v>
      </c>
      <c r="F124" s="77" t="s">
        <v>326</v>
      </c>
      <c r="G124" s="50"/>
      <c r="H124" s="45" t="s">
        <v>38</v>
      </c>
      <c r="I124" s="123" t="s">
        <v>327</v>
      </c>
      <c r="J124" s="222" t="s">
        <v>328</v>
      </c>
      <c r="K124" s="45" t="s">
        <v>41</v>
      </c>
      <c r="L124" s="124">
        <v>18</v>
      </c>
      <c r="M124" s="124">
        <v>13.2</v>
      </c>
      <c r="N124" s="124">
        <v>11</v>
      </c>
      <c r="O124" s="112">
        <v>1800</v>
      </c>
      <c r="P124" s="113">
        <v>6</v>
      </c>
      <c r="Q124" s="225">
        <v>42</v>
      </c>
      <c r="R124" s="225">
        <v>18.5</v>
      </c>
      <c r="S124" s="225">
        <v>23</v>
      </c>
      <c r="T124" s="226">
        <f t="shared" si="5"/>
        <v>1.7871000000000001E-2</v>
      </c>
      <c r="U124" s="169">
        <f t="shared" si="11"/>
        <v>12.05</v>
      </c>
      <c r="V124" s="138">
        <v>70</v>
      </c>
      <c r="W124" s="112">
        <v>770</v>
      </c>
      <c r="X124" s="112">
        <v>1368</v>
      </c>
      <c r="Y124" s="118">
        <v>1000</v>
      </c>
      <c r="Z124" s="229"/>
      <c r="AA124" s="198">
        <f>Z124/P124</f>
        <v>0</v>
      </c>
      <c r="AB124" s="196">
        <f>AA124*U124</f>
        <v>0</v>
      </c>
      <c r="AC124" s="196">
        <f>(Q124*R124*S124*AA124)/1000000</f>
        <v>0</v>
      </c>
      <c r="AD124" s="196">
        <f>AA124/V124</f>
        <v>0</v>
      </c>
      <c r="AE124" s="199" t="e">
        <f>#REF!*Z124</f>
        <v>#REF!</v>
      </c>
    </row>
    <row r="125" spans="1:31" ht="73.5" customHeight="1" thickBot="1">
      <c r="A125" s="4"/>
      <c r="B125" s="216"/>
      <c r="C125" s="52">
        <v>105</v>
      </c>
      <c r="D125" s="48">
        <v>34</v>
      </c>
      <c r="E125" s="53">
        <v>6253504981786</v>
      </c>
      <c r="F125" s="220" t="s">
        <v>329</v>
      </c>
      <c r="G125" s="55"/>
      <c r="H125" s="115" t="s">
        <v>38</v>
      </c>
      <c r="I125" s="139" t="s">
        <v>330</v>
      </c>
      <c r="J125" s="223" t="s">
        <v>328</v>
      </c>
      <c r="K125" s="115" t="s">
        <v>41</v>
      </c>
      <c r="L125" s="116">
        <v>18</v>
      </c>
      <c r="M125" s="116">
        <v>13.2</v>
      </c>
      <c r="N125" s="116">
        <v>11</v>
      </c>
      <c r="O125" s="118">
        <v>1800</v>
      </c>
      <c r="P125" s="119">
        <v>6</v>
      </c>
      <c r="Q125" s="227">
        <v>42</v>
      </c>
      <c r="R125" s="227">
        <v>18.5</v>
      </c>
      <c r="S125" s="227">
        <v>23</v>
      </c>
      <c r="T125" s="228">
        <f t="shared" si="5"/>
        <v>1.7871000000000001E-2</v>
      </c>
      <c r="U125" s="173">
        <f t="shared" si="11"/>
        <v>12.05</v>
      </c>
      <c r="V125" s="224">
        <v>70</v>
      </c>
      <c r="W125" s="118">
        <v>770</v>
      </c>
      <c r="X125" s="118">
        <v>1368</v>
      </c>
      <c r="Y125" s="118">
        <v>1000</v>
      </c>
      <c r="Z125" s="232"/>
      <c r="AA125" s="202">
        <f>Z125/P125</f>
        <v>0</v>
      </c>
      <c r="AB125" s="200">
        <f>AA125*U125</f>
        <v>0</v>
      </c>
      <c r="AC125" s="200">
        <f>(Q125*R125*S125*AA125)/1000000</f>
        <v>0</v>
      </c>
      <c r="AD125" s="200">
        <f>AA125/V125</f>
        <v>0</v>
      </c>
      <c r="AE125" s="203" t="e">
        <f>#REF!*Z125</f>
        <v>#REF!</v>
      </c>
    </row>
    <row r="126" spans="1:31" ht="26.25" thickBot="1">
      <c r="B126" s="32"/>
      <c r="C126" s="33" t="s">
        <v>331</v>
      </c>
      <c r="D126" s="34"/>
      <c r="E126" s="35"/>
      <c r="F126" s="36"/>
      <c r="G126" s="37"/>
      <c r="H126" s="38"/>
      <c r="I126" s="105"/>
      <c r="J126" s="38"/>
      <c r="K126" s="38"/>
      <c r="L126" s="82"/>
      <c r="M126" s="106"/>
      <c r="N126" s="106"/>
      <c r="O126" s="107"/>
      <c r="P126" s="36"/>
      <c r="Q126" s="164"/>
      <c r="R126" s="164"/>
      <c r="S126" s="164"/>
      <c r="T126" s="164"/>
      <c r="U126" s="164"/>
      <c r="V126" s="164"/>
      <c r="W126" s="107"/>
      <c r="X126" s="107"/>
      <c r="Y126" s="118">
        <v>1000</v>
      </c>
      <c r="Z126" s="190"/>
      <c r="AA126" s="190"/>
      <c r="AB126" s="190"/>
      <c r="AC126" s="190"/>
      <c r="AD126" s="190"/>
      <c r="AE126" s="191"/>
    </row>
    <row r="127" spans="1:31" s="2" customFormat="1" ht="61.5" customHeight="1" thickBot="1">
      <c r="B127" s="70"/>
      <c r="C127" s="47">
        <v>106</v>
      </c>
      <c r="D127" s="48">
        <v>35</v>
      </c>
      <c r="E127" s="42" t="s">
        <v>332</v>
      </c>
      <c r="F127" s="49" t="s">
        <v>333</v>
      </c>
      <c r="G127" s="50"/>
      <c r="H127" s="45" t="s">
        <v>38</v>
      </c>
      <c r="I127" s="123" t="s">
        <v>334</v>
      </c>
      <c r="J127" s="108" t="s">
        <v>335</v>
      </c>
      <c r="K127" s="45" t="s">
        <v>41</v>
      </c>
      <c r="L127" s="124">
        <v>12</v>
      </c>
      <c r="M127" s="124">
        <v>1.5</v>
      </c>
      <c r="N127" s="124">
        <v>18</v>
      </c>
      <c r="O127" s="138">
        <v>37.5</v>
      </c>
      <c r="P127" s="113">
        <v>96</v>
      </c>
      <c r="Q127" s="225">
        <v>48</v>
      </c>
      <c r="R127" s="225">
        <v>35</v>
      </c>
      <c r="S127" s="225">
        <v>20</v>
      </c>
      <c r="T127" s="226">
        <f t="shared" si="5"/>
        <v>3.3599999999999998E-2</v>
      </c>
      <c r="U127" s="169">
        <f t="shared" si="11"/>
        <v>4.8499999999999996</v>
      </c>
      <c r="V127" s="112">
        <v>30</v>
      </c>
      <c r="W127" s="112">
        <v>330</v>
      </c>
      <c r="X127" s="112">
        <v>450</v>
      </c>
      <c r="Y127" s="118">
        <v>1000</v>
      </c>
      <c r="Z127" s="197"/>
      <c r="AA127" s="198">
        <f>Z127/P127</f>
        <v>0</v>
      </c>
      <c r="AB127" s="196">
        <f>AA127*U127</f>
        <v>0</v>
      </c>
      <c r="AC127" s="196">
        <f>(Q127*R127*S127*AA127)/1000000</f>
        <v>0</v>
      </c>
      <c r="AD127" s="196">
        <f>AA127/V127</f>
        <v>0</v>
      </c>
      <c r="AE127" s="199" t="e">
        <f>#REF!*Z127</f>
        <v>#REF!</v>
      </c>
    </row>
    <row r="128" spans="1:31" s="2" customFormat="1" ht="67.5" customHeight="1" thickBot="1">
      <c r="B128" s="74"/>
      <c r="C128" s="47">
        <v>107</v>
      </c>
      <c r="D128" s="48">
        <v>35</v>
      </c>
      <c r="E128" s="42">
        <v>6253504981274</v>
      </c>
      <c r="F128" s="49" t="s">
        <v>336</v>
      </c>
      <c r="G128" s="50"/>
      <c r="H128" s="45" t="s">
        <v>38</v>
      </c>
      <c r="I128" s="123" t="s">
        <v>337</v>
      </c>
      <c r="J128" s="108" t="s">
        <v>335</v>
      </c>
      <c r="K128" s="45" t="s">
        <v>41</v>
      </c>
      <c r="L128" s="124">
        <v>14.5</v>
      </c>
      <c r="M128" s="124">
        <v>1.5</v>
      </c>
      <c r="N128" s="124">
        <v>21</v>
      </c>
      <c r="O128" s="138">
        <v>75</v>
      </c>
      <c r="P128" s="113">
        <v>72</v>
      </c>
      <c r="Q128" s="225">
        <v>44.5</v>
      </c>
      <c r="R128" s="225">
        <v>40</v>
      </c>
      <c r="S128" s="225">
        <v>20</v>
      </c>
      <c r="T128" s="226">
        <f t="shared" si="5"/>
        <v>3.56E-2</v>
      </c>
      <c r="U128" s="169">
        <f t="shared" si="11"/>
        <v>6.65</v>
      </c>
      <c r="V128" s="112">
        <v>32</v>
      </c>
      <c r="W128" s="112">
        <v>352</v>
      </c>
      <c r="X128" s="112">
        <v>800</v>
      </c>
      <c r="Y128" s="118">
        <v>1000</v>
      </c>
      <c r="Z128" s="197"/>
      <c r="AA128" s="198">
        <f>Z128/P128</f>
        <v>0</v>
      </c>
      <c r="AB128" s="196">
        <f>AA128*U128</f>
        <v>0</v>
      </c>
      <c r="AC128" s="196">
        <f>(Q128*R128*S128*AA128)/1000000</f>
        <v>0</v>
      </c>
      <c r="AD128" s="196">
        <f>AA128/V128</f>
        <v>0</v>
      </c>
      <c r="AE128" s="199" t="e">
        <f>#REF!*Z128</f>
        <v>#REF!</v>
      </c>
    </row>
    <row r="129" spans="1:31" s="2" customFormat="1" ht="75.75" customHeight="1" thickBot="1">
      <c r="B129" s="74"/>
      <c r="C129" s="47">
        <v>108</v>
      </c>
      <c r="D129" s="48">
        <v>35</v>
      </c>
      <c r="E129" s="42">
        <v>6253504980888</v>
      </c>
      <c r="F129" s="49" t="s">
        <v>338</v>
      </c>
      <c r="G129" s="50"/>
      <c r="H129" s="45" t="s">
        <v>38</v>
      </c>
      <c r="I129" s="123" t="s">
        <v>339</v>
      </c>
      <c r="J129" s="108" t="s">
        <v>335</v>
      </c>
      <c r="K129" s="45" t="s">
        <v>41</v>
      </c>
      <c r="L129" s="124">
        <v>14.5</v>
      </c>
      <c r="M129" s="124">
        <v>1.5</v>
      </c>
      <c r="N129" s="124">
        <v>21</v>
      </c>
      <c r="O129" s="112">
        <v>90</v>
      </c>
      <c r="P129" s="113">
        <v>72</v>
      </c>
      <c r="Q129" s="225">
        <v>44.5</v>
      </c>
      <c r="R129" s="225">
        <v>40</v>
      </c>
      <c r="S129" s="225">
        <v>20</v>
      </c>
      <c r="T129" s="226">
        <f t="shared" si="5"/>
        <v>3.56E-2</v>
      </c>
      <c r="U129" s="169">
        <f t="shared" si="11"/>
        <v>7.73</v>
      </c>
      <c r="V129" s="138">
        <v>32</v>
      </c>
      <c r="W129" s="112">
        <v>352</v>
      </c>
      <c r="X129" s="112">
        <v>800</v>
      </c>
      <c r="Y129" s="118">
        <v>1000</v>
      </c>
      <c r="Z129" s="197"/>
      <c r="AA129" s="198">
        <f>Z129/P129</f>
        <v>0</v>
      </c>
      <c r="AB129" s="196">
        <f>AA129*U129</f>
        <v>0</v>
      </c>
      <c r="AC129" s="196">
        <f>(Q129*R129*S129*AA129)/1000000</f>
        <v>0</v>
      </c>
      <c r="AD129" s="196">
        <f>AA129/V129</f>
        <v>0</v>
      </c>
      <c r="AE129" s="199" t="e">
        <f>#REF!*Z129</f>
        <v>#REF!</v>
      </c>
    </row>
    <row r="130" spans="1:31" s="2" customFormat="1" ht="101.25" customHeight="1" thickBot="1">
      <c r="B130" s="74"/>
      <c r="C130" s="47">
        <v>109</v>
      </c>
      <c r="D130" s="48">
        <v>35</v>
      </c>
      <c r="E130" s="42">
        <v>6253504983063</v>
      </c>
      <c r="F130" s="49" t="s">
        <v>340</v>
      </c>
      <c r="G130" s="50"/>
      <c r="H130" s="45" t="s">
        <v>38</v>
      </c>
      <c r="I130" s="123" t="s">
        <v>341</v>
      </c>
      <c r="J130" s="108" t="s">
        <v>335</v>
      </c>
      <c r="K130" s="45" t="s">
        <v>41</v>
      </c>
      <c r="L130" s="124">
        <v>21</v>
      </c>
      <c r="M130" s="124">
        <v>1.5</v>
      </c>
      <c r="N130" s="124">
        <v>30</v>
      </c>
      <c r="O130" s="138">
        <v>180</v>
      </c>
      <c r="P130" s="113">
        <v>48</v>
      </c>
      <c r="Q130" s="225">
        <v>60</v>
      </c>
      <c r="R130" s="225">
        <v>40</v>
      </c>
      <c r="S130" s="225">
        <v>31</v>
      </c>
      <c r="T130" s="226">
        <f t="shared" si="5"/>
        <v>7.4399999999999994E-2</v>
      </c>
      <c r="U130" s="169">
        <f t="shared" si="11"/>
        <v>9.89</v>
      </c>
      <c r="V130" s="112">
        <v>36</v>
      </c>
      <c r="W130" s="112">
        <v>396</v>
      </c>
      <c r="X130" s="112">
        <v>525</v>
      </c>
      <c r="Y130" s="118">
        <v>1000</v>
      </c>
      <c r="Z130" s="197"/>
      <c r="AA130" s="198">
        <f>Z130/P130</f>
        <v>0</v>
      </c>
      <c r="AB130" s="196">
        <f>AA130*U130</f>
        <v>0</v>
      </c>
      <c r="AC130" s="196">
        <f>(Q130*R130*S130*AA130)/1000000</f>
        <v>0</v>
      </c>
      <c r="AD130" s="196">
        <f>AA130/V130</f>
        <v>0</v>
      </c>
      <c r="AE130" s="199" t="e">
        <f>#REF!*Z130</f>
        <v>#REF!</v>
      </c>
    </row>
    <row r="131" spans="1:31" s="2" customFormat="1" ht="68.25" customHeight="1" thickBot="1">
      <c r="B131" s="74"/>
      <c r="C131" s="47">
        <v>110</v>
      </c>
      <c r="D131" s="48">
        <v>36</v>
      </c>
      <c r="E131" s="42" t="s">
        <v>342</v>
      </c>
      <c r="F131" s="49" t="s">
        <v>343</v>
      </c>
      <c r="G131" s="50"/>
      <c r="H131" s="45" t="s">
        <v>38</v>
      </c>
      <c r="I131" s="123" t="s">
        <v>344</v>
      </c>
      <c r="J131" s="108" t="s">
        <v>335</v>
      </c>
      <c r="K131" s="45" t="s">
        <v>41</v>
      </c>
      <c r="L131" s="124">
        <v>14.5</v>
      </c>
      <c r="M131" s="124">
        <v>1.5</v>
      </c>
      <c r="N131" s="124">
        <v>21</v>
      </c>
      <c r="O131" s="138">
        <v>120</v>
      </c>
      <c r="P131" s="113">
        <v>72</v>
      </c>
      <c r="Q131" s="225">
        <v>44.5</v>
      </c>
      <c r="R131" s="225">
        <v>40</v>
      </c>
      <c r="S131" s="225">
        <v>20</v>
      </c>
      <c r="T131" s="226">
        <f t="shared" si="5"/>
        <v>3.56E-2</v>
      </c>
      <c r="U131" s="169">
        <f t="shared" si="11"/>
        <v>9.89</v>
      </c>
      <c r="V131" s="138">
        <v>24</v>
      </c>
      <c r="W131" s="112">
        <v>264</v>
      </c>
      <c r="X131" s="112">
        <v>450</v>
      </c>
      <c r="Y131" s="118">
        <v>1000</v>
      </c>
      <c r="Z131" s="197"/>
      <c r="AA131" s="198">
        <f>Z131/P131</f>
        <v>0</v>
      </c>
      <c r="AB131" s="196">
        <f>AA131*U131</f>
        <v>0</v>
      </c>
      <c r="AC131" s="196">
        <f>(Q131*R131*S131*AA131)/1000000</f>
        <v>0</v>
      </c>
      <c r="AD131" s="196">
        <f>AA131/V131</f>
        <v>0</v>
      </c>
      <c r="AE131" s="199" t="e">
        <f>#REF!*Z131</f>
        <v>#REF!</v>
      </c>
    </row>
    <row r="132" spans="1:31" s="2" customFormat="1" ht="85.5" customHeight="1" thickBot="1">
      <c r="B132" s="74"/>
      <c r="C132" s="275">
        <v>111</v>
      </c>
      <c r="D132" s="263">
        <v>36</v>
      </c>
      <c r="E132" s="264" t="s">
        <v>345</v>
      </c>
      <c r="F132" s="265" t="s">
        <v>346</v>
      </c>
      <c r="G132" s="266"/>
      <c r="H132" s="267" t="s">
        <v>38</v>
      </c>
      <c r="I132" s="268" t="s">
        <v>347</v>
      </c>
      <c r="J132" s="268" t="s">
        <v>335</v>
      </c>
      <c r="K132" s="267" t="s">
        <v>41</v>
      </c>
      <c r="L132" s="269">
        <v>19.5</v>
      </c>
      <c r="M132" s="269">
        <v>2.5</v>
      </c>
      <c r="N132" s="269">
        <v>25</v>
      </c>
      <c r="O132" s="270">
        <v>120</v>
      </c>
      <c r="P132" s="271">
        <v>48</v>
      </c>
      <c r="Q132" s="272">
        <v>50</v>
      </c>
      <c r="R132" s="272">
        <v>40</v>
      </c>
      <c r="S132" s="272">
        <v>25</v>
      </c>
      <c r="T132" s="273">
        <f t="shared" si="5"/>
        <v>0.05</v>
      </c>
      <c r="U132" s="274">
        <f t="shared" si="11"/>
        <v>7.01</v>
      </c>
      <c r="V132" s="270">
        <v>12</v>
      </c>
      <c r="W132" s="270">
        <v>132</v>
      </c>
      <c r="X132" s="270">
        <v>432</v>
      </c>
      <c r="Y132" s="118">
        <v>1000</v>
      </c>
      <c r="Z132" s="197"/>
      <c r="AA132" s="198">
        <f>Z132/P132</f>
        <v>0</v>
      </c>
      <c r="AB132" s="196">
        <f>AA132*U132</f>
        <v>0</v>
      </c>
      <c r="AC132" s="196">
        <f>(Q132*R132*S132*AA132)/1000000</f>
        <v>0</v>
      </c>
      <c r="AD132" s="196">
        <f>AA132/V132</f>
        <v>0</v>
      </c>
      <c r="AE132" s="199" t="e">
        <f>#REF!*Z132</f>
        <v>#REF!</v>
      </c>
    </row>
    <row r="133" spans="1:31" s="2" customFormat="1" ht="76.5" customHeight="1" thickBot="1">
      <c r="B133" s="74"/>
      <c r="C133" s="47">
        <v>112</v>
      </c>
      <c r="D133" s="48">
        <v>37</v>
      </c>
      <c r="E133" s="42" t="s">
        <v>348</v>
      </c>
      <c r="F133" s="49" t="s">
        <v>349</v>
      </c>
      <c r="G133" s="50"/>
      <c r="H133" s="45" t="s">
        <v>38</v>
      </c>
      <c r="I133" s="123" t="s">
        <v>350</v>
      </c>
      <c r="J133" s="108" t="s">
        <v>335</v>
      </c>
      <c r="K133" s="45" t="s">
        <v>41</v>
      </c>
      <c r="L133" s="124">
        <v>19.5</v>
      </c>
      <c r="M133" s="124">
        <v>1.5</v>
      </c>
      <c r="N133" s="124">
        <v>25</v>
      </c>
      <c r="O133" s="138">
        <v>150</v>
      </c>
      <c r="P133" s="113">
        <v>60</v>
      </c>
      <c r="Q133" s="225">
        <v>50</v>
      </c>
      <c r="R133" s="225">
        <v>40</v>
      </c>
      <c r="S133" s="225">
        <v>20</v>
      </c>
      <c r="T133" s="226">
        <f t="shared" si="5"/>
        <v>0.04</v>
      </c>
      <c r="U133" s="169">
        <f t="shared" si="11"/>
        <v>10.25</v>
      </c>
      <c r="V133" s="112">
        <v>14</v>
      </c>
      <c r="W133" s="112">
        <v>154</v>
      </c>
      <c r="X133" s="112">
        <v>448</v>
      </c>
      <c r="Y133" s="118">
        <v>1000</v>
      </c>
      <c r="Z133" s="197"/>
      <c r="AA133" s="198">
        <f>Z133/P133</f>
        <v>0</v>
      </c>
      <c r="AB133" s="196">
        <f>AA133*U133</f>
        <v>0</v>
      </c>
      <c r="AC133" s="196">
        <f>(Q133*R133*S133*AA133)/1000000</f>
        <v>0</v>
      </c>
      <c r="AD133" s="196">
        <f>AA133/V133</f>
        <v>0</v>
      </c>
      <c r="AE133" s="199" t="e">
        <f>#REF!*Z133</f>
        <v>#REF!</v>
      </c>
    </row>
    <row r="134" spans="1:31" s="2" customFormat="1" ht="90" customHeight="1" thickBot="1">
      <c r="B134" s="74"/>
      <c r="C134" s="47">
        <v>113</v>
      </c>
      <c r="D134" s="48">
        <v>37</v>
      </c>
      <c r="E134" s="76" t="s">
        <v>351</v>
      </c>
      <c r="F134" s="77" t="s">
        <v>352</v>
      </c>
      <c r="G134" s="50"/>
      <c r="H134" s="45" t="s">
        <v>38</v>
      </c>
      <c r="I134" s="123" t="s">
        <v>353</v>
      </c>
      <c r="J134" s="108" t="s">
        <v>335</v>
      </c>
      <c r="K134" s="45" t="s">
        <v>41</v>
      </c>
      <c r="L134" s="124">
        <v>21</v>
      </c>
      <c r="M134" s="124">
        <v>2.5</v>
      </c>
      <c r="N134" s="124">
        <v>30</v>
      </c>
      <c r="O134" s="138">
        <v>150</v>
      </c>
      <c r="P134" s="113">
        <v>48</v>
      </c>
      <c r="Q134" s="225">
        <v>60</v>
      </c>
      <c r="R134" s="225">
        <v>42</v>
      </c>
      <c r="S134" s="225">
        <v>25</v>
      </c>
      <c r="T134" s="226">
        <f t="shared" si="5"/>
        <v>6.3E-2</v>
      </c>
      <c r="U134" s="169">
        <f t="shared" si="11"/>
        <v>8.4499999999999993</v>
      </c>
      <c r="V134" s="138">
        <v>18</v>
      </c>
      <c r="W134" s="112">
        <v>198</v>
      </c>
      <c r="X134" s="112">
        <v>270</v>
      </c>
      <c r="Y134" s="118">
        <v>1000</v>
      </c>
      <c r="Z134" s="197"/>
      <c r="AA134" s="198">
        <f>Z134/P134</f>
        <v>0</v>
      </c>
      <c r="AB134" s="196">
        <f>AA134*U134</f>
        <v>0</v>
      </c>
      <c r="AC134" s="196">
        <f>(Q134*R134*S134*AA134)/1000000</f>
        <v>0</v>
      </c>
      <c r="AD134" s="196">
        <f>AA134/V134</f>
        <v>0</v>
      </c>
      <c r="AE134" s="199" t="e">
        <f>#REF!*Z134</f>
        <v>#REF!</v>
      </c>
    </row>
    <row r="135" spans="1:31" s="2" customFormat="1" ht="85.5" customHeight="1" thickBot="1">
      <c r="B135" s="74"/>
      <c r="C135" s="47">
        <v>114</v>
      </c>
      <c r="D135" s="48">
        <v>38</v>
      </c>
      <c r="E135" s="42" t="s">
        <v>354</v>
      </c>
      <c r="F135" s="49" t="s">
        <v>355</v>
      </c>
      <c r="G135" s="50"/>
      <c r="H135" s="45" t="s">
        <v>38</v>
      </c>
      <c r="I135" s="123" t="s">
        <v>356</v>
      </c>
      <c r="J135" s="108" t="s">
        <v>335</v>
      </c>
      <c r="K135" s="45" t="s">
        <v>41</v>
      </c>
      <c r="L135" s="124">
        <v>19.5</v>
      </c>
      <c r="M135" s="124">
        <v>1.5</v>
      </c>
      <c r="N135" s="124">
        <v>25</v>
      </c>
      <c r="O135" s="138">
        <v>180</v>
      </c>
      <c r="P135" s="113">
        <v>60</v>
      </c>
      <c r="Q135" s="225">
        <v>50</v>
      </c>
      <c r="R135" s="225">
        <v>40</v>
      </c>
      <c r="S135" s="225">
        <v>20</v>
      </c>
      <c r="T135" s="226">
        <f t="shared" si="5"/>
        <v>0.04</v>
      </c>
      <c r="U135" s="169">
        <f t="shared" si="11"/>
        <v>12.05</v>
      </c>
      <c r="V135" s="112">
        <v>18</v>
      </c>
      <c r="W135" s="112">
        <v>198</v>
      </c>
      <c r="X135" s="112">
        <v>432</v>
      </c>
      <c r="Y135" s="118">
        <v>1000</v>
      </c>
      <c r="Z135" s="197"/>
      <c r="AA135" s="198">
        <f>Z135/P135</f>
        <v>0</v>
      </c>
      <c r="AB135" s="196">
        <f>AA135*U135</f>
        <v>0</v>
      </c>
      <c r="AC135" s="196">
        <f>(Q135*R135*S135*AA135)/1000000</f>
        <v>0</v>
      </c>
      <c r="AD135" s="196">
        <f>AA135/V135</f>
        <v>0</v>
      </c>
      <c r="AE135" s="199" t="e">
        <f>#REF!*Z135</f>
        <v>#REF!</v>
      </c>
    </row>
    <row r="136" spans="1:31" s="2" customFormat="1" ht="105" customHeight="1" thickBot="1">
      <c r="B136" s="74"/>
      <c r="C136" s="47">
        <v>115</v>
      </c>
      <c r="D136" s="48">
        <v>38</v>
      </c>
      <c r="E136" s="42" t="s">
        <v>357</v>
      </c>
      <c r="F136" s="49" t="s">
        <v>358</v>
      </c>
      <c r="G136" s="50"/>
      <c r="H136" s="45" t="s">
        <v>38</v>
      </c>
      <c r="I136" s="123" t="s">
        <v>359</v>
      </c>
      <c r="J136" s="108" t="s">
        <v>335</v>
      </c>
      <c r="K136" s="45" t="s">
        <v>41</v>
      </c>
      <c r="L136" s="124">
        <v>21</v>
      </c>
      <c r="M136" s="124">
        <v>2.5</v>
      </c>
      <c r="N136" s="124">
        <v>30</v>
      </c>
      <c r="O136" s="112">
        <v>180</v>
      </c>
      <c r="P136" s="113">
        <v>48</v>
      </c>
      <c r="Q136" s="225">
        <v>60</v>
      </c>
      <c r="R136" s="225">
        <v>42</v>
      </c>
      <c r="S136" s="225">
        <v>25</v>
      </c>
      <c r="T136" s="226">
        <f t="shared" si="5"/>
        <v>6.3E-2</v>
      </c>
      <c r="U136" s="169">
        <f t="shared" si="11"/>
        <v>9.89</v>
      </c>
      <c r="V136" s="112">
        <v>24</v>
      </c>
      <c r="W136" s="112">
        <v>264</v>
      </c>
      <c r="X136" s="112">
        <v>270</v>
      </c>
      <c r="Y136" s="118">
        <v>1000</v>
      </c>
      <c r="Z136" s="197"/>
      <c r="AA136" s="198">
        <f>Z136/P136</f>
        <v>0</v>
      </c>
      <c r="AB136" s="196">
        <f>AA136*U136</f>
        <v>0</v>
      </c>
      <c r="AC136" s="196">
        <f>(Q136*R136*S136*AA136)/1000000</f>
        <v>0</v>
      </c>
      <c r="AD136" s="196">
        <f>AA136/V136</f>
        <v>0</v>
      </c>
      <c r="AE136" s="199" t="e">
        <f>#REF!*Z136</f>
        <v>#REF!</v>
      </c>
    </row>
    <row r="137" spans="1:31" s="2" customFormat="1" ht="63.75" customHeight="1" thickBot="1">
      <c r="B137" s="74"/>
      <c r="C137" s="47">
        <v>116</v>
      </c>
      <c r="D137" s="48">
        <v>39</v>
      </c>
      <c r="E137" s="42" t="s">
        <v>360</v>
      </c>
      <c r="F137" s="49" t="s">
        <v>361</v>
      </c>
      <c r="G137" s="50"/>
      <c r="H137" s="45" t="s">
        <v>38</v>
      </c>
      <c r="I137" s="123" t="s">
        <v>362</v>
      </c>
      <c r="J137" s="108" t="s">
        <v>335</v>
      </c>
      <c r="K137" s="45" t="s">
        <v>41</v>
      </c>
      <c r="L137" s="124">
        <v>12</v>
      </c>
      <c r="M137" s="124">
        <v>1.5</v>
      </c>
      <c r="N137" s="124">
        <v>18</v>
      </c>
      <c r="O137" s="112">
        <v>50</v>
      </c>
      <c r="P137" s="113">
        <v>96</v>
      </c>
      <c r="Q137" s="225">
        <v>48</v>
      </c>
      <c r="R137" s="225">
        <v>35</v>
      </c>
      <c r="S137" s="225">
        <v>20</v>
      </c>
      <c r="T137" s="226">
        <f t="shared" si="5"/>
        <v>3.3599999999999998E-2</v>
      </c>
      <c r="U137" s="169">
        <f t="shared" si="11"/>
        <v>6.05</v>
      </c>
      <c r="V137" s="112">
        <v>30</v>
      </c>
      <c r="W137" s="112">
        <v>330</v>
      </c>
      <c r="X137" s="112">
        <v>450</v>
      </c>
      <c r="Y137" s="118">
        <v>1000</v>
      </c>
      <c r="Z137" s="197"/>
      <c r="AA137" s="198">
        <f>Z137/P137</f>
        <v>0</v>
      </c>
      <c r="AB137" s="196">
        <f>AA137*U137</f>
        <v>0</v>
      </c>
      <c r="AC137" s="196">
        <f>(Q137*R137*S137*AA137)/1000000</f>
        <v>0</v>
      </c>
      <c r="AD137" s="196">
        <f>AA137/V137</f>
        <v>0</v>
      </c>
      <c r="AE137" s="199" t="e">
        <f>#REF!*Z137</f>
        <v>#REF!</v>
      </c>
    </row>
    <row r="138" spans="1:31" ht="61.5" customHeight="1" thickBot="1">
      <c r="A138" s="4"/>
      <c r="B138" s="74"/>
      <c r="C138" s="47">
        <v>117</v>
      </c>
      <c r="D138" s="48">
        <v>39</v>
      </c>
      <c r="E138" s="42" t="s">
        <v>363</v>
      </c>
      <c r="F138" s="49" t="s">
        <v>364</v>
      </c>
      <c r="G138" s="50"/>
      <c r="H138" s="45" t="s">
        <v>38</v>
      </c>
      <c r="I138" s="123" t="s">
        <v>365</v>
      </c>
      <c r="J138" s="108" t="s">
        <v>335</v>
      </c>
      <c r="K138" s="45" t="s">
        <v>41</v>
      </c>
      <c r="L138" s="124">
        <v>12</v>
      </c>
      <c r="M138" s="124">
        <v>1.5</v>
      </c>
      <c r="N138" s="124">
        <v>18</v>
      </c>
      <c r="O138" s="112">
        <v>90</v>
      </c>
      <c r="P138" s="113">
        <v>96</v>
      </c>
      <c r="Q138" s="225">
        <v>48</v>
      </c>
      <c r="R138" s="225">
        <v>35</v>
      </c>
      <c r="S138" s="225">
        <v>20</v>
      </c>
      <c r="T138" s="226">
        <f t="shared" ref="T138:T201" si="12">(S138*R138*Q138)/1000000</f>
        <v>3.3599999999999998E-2</v>
      </c>
      <c r="U138" s="169">
        <f t="shared" si="11"/>
        <v>9.89</v>
      </c>
      <c r="V138" s="112">
        <v>30</v>
      </c>
      <c r="W138" s="112">
        <v>330</v>
      </c>
      <c r="X138" s="112">
        <v>450</v>
      </c>
      <c r="Y138" s="118">
        <v>1000</v>
      </c>
      <c r="Z138" s="197"/>
      <c r="AA138" s="198">
        <f>Z138/P138</f>
        <v>0</v>
      </c>
      <c r="AB138" s="196">
        <f>AA138*U138</f>
        <v>0</v>
      </c>
      <c r="AC138" s="196">
        <f>(Q138*R138*S138*AA138)/1000000</f>
        <v>0</v>
      </c>
      <c r="AD138" s="196">
        <f>AA138/V138</f>
        <v>0</v>
      </c>
      <c r="AE138" s="199" t="e">
        <f>#REF!*Z138</f>
        <v>#REF!</v>
      </c>
    </row>
    <row r="139" spans="1:31" s="2" customFormat="1" ht="61.5" customHeight="1" thickBot="1">
      <c r="B139" s="74"/>
      <c r="C139" s="47">
        <v>118</v>
      </c>
      <c r="D139" s="48">
        <v>39</v>
      </c>
      <c r="E139" s="42" t="s">
        <v>366</v>
      </c>
      <c r="F139" s="49" t="s">
        <v>367</v>
      </c>
      <c r="G139" s="50"/>
      <c r="H139" s="45" t="s">
        <v>38</v>
      </c>
      <c r="I139" s="123" t="s">
        <v>368</v>
      </c>
      <c r="J139" s="108" t="s">
        <v>335</v>
      </c>
      <c r="K139" s="45" t="s">
        <v>41</v>
      </c>
      <c r="L139" s="124">
        <v>12</v>
      </c>
      <c r="M139" s="124">
        <v>1.5</v>
      </c>
      <c r="N139" s="124">
        <v>18</v>
      </c>
      <c r="O139" s="112">
        <v>90</v>
      </c>
      <c r="P139" s="113">
        <v>96</v>
      </c>
      <c r="Q139" s="225">
        <v>48</v>
      </c>
      <c r="R139" s="225">
        <v>35</v>
      </c>
      <c r="S139" s="225">
        <v>20</v>
      </c>
      <c r="T139" s="226">
        <f t="shared" si="12"/>
        <v>3.3599999999999998E-2</v>
      </c>
      <c r="U139" s="169">
        <f t="shared" si="11"/>
        <v>9.89</v>
      </c>
      <c r="V139" s="112">
        <v>30</v>
      </c>
      <c r="W139" s="112">
        <v>330</v>
      </c>
      <c r="X139" s="112">
        <v>450</v>
      </c>
      <c r="Y139" s="118">
        <v>1000</v>
      </c>
      <c r="Z139" s="197"/>
      <c r="AA139" s="198">
        <f>Z139/P139</f>
        <v>0</v>
      </c>
      <c r="AB139" s="196">
        <f>AA139*U139</f>
        <v>0</v>
      </c>
      <c r="AC139" s="196">
        <f>(Q139*R139*S139*AA139)/1000000</f>
        <v>0</v>
      </c>
      <c r="AD139" s="196">
        <f>AA139/V139</f>
        <v>0</v>
      </c>
      <c r="AE139" s="199" t="e">
        <f>#REF!*Z139</f>
        <v>#REF!</v>
      </c>
    </row>
    <row r="140" spans="1:31" s="2" customFormat="1" ht="62.25" customHeight="1" thickBot="1">
      <c r="B140" s="74"/>
      <c r="C140" s="47">
        <v>119</v>
      </c>
      <c r="D140" s="48">
        <v>39</v>
      </c>
      <c r="E140" s="42" t="s">
        <v>369</v>
      </c>
      <c r="F140" s="49" t="s">
        <v>370</v>
      </c>
      <c r="G140" s="50"/>
      <c r="H140" s="45" t="s">
        <v>38</v>
      </c>
      <c r="I140" s="123" t="s">
        <v>371</v>
      </c>
      <c r="J140" s="108" t="s">
        <v>335</v>
      </c>
      <c r="K140" s="45" t="s">
        <v>41</v>
      </c>
      <c r="L140" s="124">
        <v>14.5</v>
      </c>
      <c r="M140" s="124">
        <v>1.5</v>
      </c>
      <c r="N140" s="124">
        <v>21</v>
      </c>
      <c r="O140" s="112">
        <v>120</v>
      </c>
      <c r="P140" s="113">
        <v>72</v>
      </c>
      <c r="Q140" s="225">
        <v>44.5</v>
      </c>
      <c r="R140" s="225">
        <v>40</v>
      </c>
      <c r="S140" s="225">
        <v>20</v>
      </c>
      <c r="T140" s="226">
        <f t="shared" si="12"/>
        <v>3.56E-2</v>
      </c>
      <c r="U140" s="169">
        <f t="shared" si="11"/>
        <v>9.89</v>
      </c>
      <c r="V140" s="112">
        <v>36</v>
      </c>
      <c r="W140" s="112">
        <v>396</v>
      </c>
      <c r="X140" s="112">
        <v>864</v>
      </c>
      <c r="Y140" s="118">
        <v>1000</v>
      </c>
      <c r="Z140" s="197"/>
      <c r="AA140" s="198">
        <f>Z140/P140</f>
        <v>0</v>
      </c>
      <c r="AB140" s="196">
        <f>AA140*U140</f>
        <v>0</v>
      </c>
      <c r="AC140" s="196">
        <f>(Q140*R140*S140*AA140)/1000000</f>
        <v>0</v>
      </c>
      <c r="AD140" s="196">
        <f>AA140/V140</f>
        <v>0</v>
      </c>
      <c r="AE140" s="199" t="e">
        <f>#REF!*Z140</f>
        <v>#REF!</v>
      </c>
    </row>
    <row r="141" spans="1:31" s="2" customFormat="1" ht="63.75" customHeight="1" thickBot="1">
      <c r="B141" s="74"/>
      <c r="C141" s="47">
        <v>120</v>
      </c>
      <c r="D141" s="48">
        <v>40</v>
      </c>
      <c r="E141" s="42" t="s">
        <v>372</v>
      </c>
      <c r="F141" s="49" t="s">
        <v>373</v>
      </c>
      <c r="G141" s="50"/>
      <c r="H141" s="45" t="s">
        <v>38</v>
      </c>
      <c r="I141" s="123" t="s">
        <v>374</v>
      </c>
      <c r="J141" s="108" t="s">
        <v>335</v>
      </c>
      <c r="K141" s="45" t="s">
        <v>41</v>
      </c>
      <c r="L141" s="124">
        <v>14.5</v>
      </c>
      <c r="M141" s="124">
        <v>1.5</v>
      </c>
      <c r="N141" s="124">
        <v>21</v>
      </c>
      <c r="O141" s="138">
        <v>150</v>
      </c>
      <c r="P141" s="113">
        <v>72</v>
      </c>
      <c r="Q141" s="225">
        <v>44.5</v>
      </c>
      <c r="R141" s="225">
        <v>40</v>
      </c>
      <c r="S141" s="225">
        <v>20</v>
      </c>
      <c r="T141" s="226">
        <f t="shared" si="12"/>
        <v>3.56E-2</v>
      </c>
      <c r="U141" s="169">
        <f t="shared" si="11"/>
        <v>12.05</v>
      </c>
      <c r="V141" s="112">
        <v>36</v>
      </c>
      <c r="W141" s="112">
        <v>396</v>
      </c>
      <c r="X141" s="112">
        <v>864</v>
      </c>
      <c r="Y141" s="118">
        <v>1000</v>
      </c>
      <c r="Z141" s="197"/>
      <c r="AA141" s="198">
        <f>Z141/P141</f>
        <v>0</v>
      </c>
      <c r="AB141" s="196">
        <f>AA141*U141</f>
        <v>0</v>
      </c>
      <c r="AC141" s="196">
        <f>(Q141*R141*S141*AA141)/1000000</f>
        <v>0</v>
      </c>
      <c r="AD141" s="196">
        <f>AA141/V141</f>
        <v>0</v>
      </c>
      <c r="AE141" s="199" t="e">
        <f>#REF!*Z141</f>
        <v>#REF!</v>
      </c>
    </row>
    <row r="142" spans="1:31" s="2" customFormat="1" ht="61.5" customHeight="1" thickBot="1">
      <c r="B142" s="74"/>
      <c r="C142" s="47">
        <v>121</v>
      </c>
      <c r="D142" s="48">
        <v>40</v>
      </c>
      <c r="E142" s="42" t="s">
        <v>375</v>
      </c>
      <c r="F142" s="49" t="s">
        <v>376</v>
      </c>
      <c r="G142" s="50"/>
      <c r="H142" s="45" t="s">
        <v>38</v>
      </c>
      <c r="I142" s="123" t="s">
        <v>377</v>
      </c>
      <c r="J142" s="108" t="s">
        <v>335</v>
      </c>
      <c r="K142" s="45" t="s">
        <v>41</v>
      </c>
      <c r="L142" s="124">
        <v>14.5</v>
      </c>
      <c r="M142" s="124">
        <v>1.5</v>
      </c>
      <c r="N142" s="124">
        <v>21</v>
      </c>
      <c r="O142" s="138">
        <v>180</v>
      </c>
      <c r="P142" s="113">
        <v>72</v>
      </c>
      <c r="Q142" s="225">
        <v>44.5</v>
      </c>
      <c r="R142" s="225">
        <v>40</v>
      </c>
      <c r="S142" s="225">
        <v>20</v>
      </c>
      <c r="T142" s="226">
        <f t="shared" si="12"/>
        <v>3.56E-2</v>
      </c>
      <c r="U142" s="169">
        <f t="shared" si="11"/>
        <v>14.21</v>
      </c>
      <c r="V142" s="112">
        <v>36</v>
      </c>
      <c r="W142" s="112">
        <v>396</v>
      </c>
      <c r="X142" s="112">
        <v>864</v>
      </c>
      <c r="Y142" s="118">
        <v>1000</v>
      </c>
      <c r="Z142" s="197"/>
      <c r="AA142" s="198">
        <f>Z142/P142</f>
        <v>0</v>
      </c>
      <c r="AB142" s="196">
        <f>AA142*U142</f>
        <v>0</v>
      </c>
      <c r="AC142" s="196">
        <f>(Q142*R142*S142*AA142)/1000000</f>
        <v>0</v>
      </c>
      <c r="AD142" s="196">
        <f>AA142/V142</f>
        <v>0</v>
      </c>
      <c r="AE142" s="199" t="e">
        <f>#REF!*Z142</f>
        <v>#REF!</v>
      </c>
    </row>
    <row r="143" spans="1:31" s="2" customFormat="1" ht="99.75" customHeight="1" thickBot="1">
      <c r="B143" s="74"/>
      <c r="C143" s="47">
        <v>122</v>
      </c>
      <c r="D143" s="48">
        <v>40</v>
      </c>
      <c r="E143" s="42" t="s">
        <v>378</v>
      </c>
      <c r="F143" s="49" t="s">
        <v>379</v>
      </c>
      <c r="G143" s="50"/>
      <c r="H143" s="45" t="s">
        <v>38</v>
      </c>
      <c r="I143" s="123" t="s">
        <v>380</v>
      </c>
      <c r="J143" s="108" t="s">
        <v>335</v>
      </c>
      <c r="K143" s="45" t="s">
        <v>41</v>
      </c>
      <c r="L143" s="124">
        <v>21</v>
      </c>
      <c r="M143" s="124">
        <v>1.5</v>
      </c>
      <c r="N143" s="124">
        <v>30</v>
      </c>
      <c r="O143" s="112">
        <v>360</v>
      </c>
      <c r="P143" s="113">
        <v>48</v>
      </c>
      <c r="Q143" s="225">
        <v>60</v>
      </c>
      <c r="R143" s="225">
        <v>40</v>
      </c>
      <c r="S143" s="225">
        <v>20</v>
      </c>
      <c r="T143" s="226">
        <f t="shared" si="12"/>
        <v>4.8000000000000001E-2</v>
      </c>
      <c r="U143" s="169">
        <f t="shared" si="11"/>
        <v>18.53</v>
      </c>
      <c r="V143" s="112">
        <v>36</v>
      </c>
      <c r="W143" s="112">
        <v>396</v>
      </c>
      <c r="X143" s="112">
        <v>525</v>
      </c>
      <c r="Y143" s="118">
        <v>1000</v>
      </c>
      <c r="Z143" s="197"/>
      <c r="AA143" s="198">
        <f>Z143/P143</f>
        <v>0</v>
      </c>
      <c r="AB143" s="196">
        <f>AA143*U143</f>
        <v>0</v>
      </c>
      <c r="AC143" s="196">
        <f>(Q143*R143*S143*AA143)/1000000</f>
        <v>0</v>
      </c>
      <c r="AD143" s="196">
        <f>AA143/V143</f>
        <v>0</v>
      </c>
      <c r="AE143" s="199" t="e">
        <f>#REF!*Z143</f>
        <v>#REF!</v>
      </c>
    </row>
    <row r="144" spans="1:31" s="2" customFormat="1" ht="73.5" customHeight="1" thickBot="1">
      <c r="B144" s="74"/>
      <c r="C144" s="47">
        <v>123</v>
      </c>
      <c r="D144" s="48">
        <v>41</v>
      </c>
      <c r="E144" s="42" t="s">
        <v>381</v>
      </c>
      <c r="F144" s="49" t="s">
        <v>382</v>
      </c>
      <c r="G144" s="50"/>
      <c r="H144" s="45" t="s">
        <v>38</v>
      </c>
      <c r="I144" s="123" t="s">
        <v>383</v>
      </c>
      <c r="J144" s="108" t="s">
        <v>335</v>
      </c>
      <c r="K144" s="45" t="s">
        <v>41</v>
      </c>
      <c r="L144" s="124">
        <v>12</v>
      </c>
      <c r="M144" s="124">
        <v>1.5</v>
      </c>
      <c r="N144" s="124">
        <v>18</v>
      </c>
      <c r="O144" s="138">
        <v>100</v>
      </c>
      <c r="P144" s="113">
        <v>96</v>
      </c>
      <c r="Q144" s="225">
        <v>48</v>
      </c>
      <c r="R144" s="225">
        <v>35</v>
      </c>
      <c r="S144" s="225">
        <v>20</v>
      </c>
      <c r="T144" s="226">
        <f t="shared" si="12"/>
        <v>3.3599999999999998E-2</v>
      </c>
      <c r="U144" s="169">
        <f t="shared" si="11"/>
        <v>10.85</v>
      </c>
      <c r="V144" s="112">
        <v>17.8571428571429</v>
      </c>
      <c r="W144" s="112">
        <v>198</v>
      </c>
      <c r="X144" s="112">
        <v>435</v>
      </c>
      <c r="Y144" s="118">
        <v>1000</v>
      </c>
      <c r="Z144" s="197"/>
      <c r="AA144" s="198">
        <f>Z144/P144</f>
        <v>0</v>
      </c>
      <c r="AB144" s="196">
        <f>AA144*U144</f>
        <v>0</v>
      </c>
      <c r="AC144" s="196">
        <f>(Q144*R144*S144*AA144)/1000000</f>
        <v>0</v>
      </c>
      <c r="AD144" s="196">
        <f>AA144/V144</f>
        <v>0</v>
      </c>
      <c r="AE144" s="199" t="e">
        <f>#REF!*Z144</f>
        <v>#REF!</v>
      </c>
    </row>
    <row r="145" spans="1:31" s="2" customFormat="1" ht="73.5" customHeight="1" thickBot="1">
      <c r="B145" s="74"/>
      <c r="C145" s="47">
        <v>124</v>
      </c>
      <c r="D145" s="48">
        <v>41</v>
      </c>
      <c r="E145" s="76" t="s">
        <v>384</v>
      </c>
      <c r="F145" s="77" t="s">
        <v>385</v>
      </c>
      <c r="G145" s="50"/>
      <c r="H145" s="45" t="s">
        <v>38</v>
      </c>
      <c r="I145" s="123" t="s">
        <v>386</v>
      </c>
      <c r="J145" s="108" t="s">
        <v>335</v>
      </c>
      <c r="K145" s="45" t="s">
        <v>41</v>
      </c>
      <c r="L145" s="124">
        <v>14.5</v>
      </c>
      <c r="M145" s="124">
        <v>1.5</v>
      </c>
      <c r="N145" s="124">
        <v>21</v>
      </c>
      <c r="O145" s="138">
        <v>200</v>
      </c>
      <c r="P145" s="113">
        <v>72</v>
      </c>
      <c r="Q145" s="225">
        <v>44.5</v>
      </c>
      <c r="R145" s="225">
        <v>40</v>
      </c>
      <c r="S145" s="225">
        <v>20</v>
      </c>
      <c r="T145" s="226">
        <f t="shared" si="12"/>
        <v>3.56E-2</v>
      </c>
      <c r="U145" s="169">
        <f t="shared" si="11"/>
        <v>15.65</v>
      </c>
      <c r="V145" s="138">
        <v>36</v>
      </c>
      <c r="W145" s="112">
        <v>396</v>
      </c>
      <c r="X145" s="112">
        <v>864</v>
      </c>
      <c r="Y145" s="118">
        <v>1000</v>
      </c>
      <c r="Z145" s="197"/>
      <c r="AA145" s="198">
        <f>Z145/P145</f>
        <v>0</v>
      </c>
      <c r="AB145" s="196">
        <f>AA145*U145</f>
        <v>0</v>
      </c>
      <c r="AC145" s="196">
        <f>(Q145*R145*S145*AA145)/1000000</f>
        <v>0</v>
      </c>
      <c r="AD145" s="196">
        <f>AA145/V145</f>
        <v>0</v>
      </c>
      <c r="AE145" s="199" t="e">
        <f>#REF!*Z145</f>
        <v>#REF!</v>
      </c>
    </row>
    <row r="146" spans="1:31" s="2" customFormat="1" ht="73.5" customHeight="1" thickBot="1">
      <c r="B146" s="74"/>
      <c r="C146" s="47">
        <v>125</v>
      </c>
      <c r="D146" s="48">
        <v>41</v>
      </c>
      <c r="E146" s="42" t="s">
        <v>387</v>
      </c>
      <c r="F146" s="49" t="s">
        <v>388</v>
      </c>
      <c r="G146" s="50"/>
      <c r="H146" s="45" t="s">
        <v>38</v>
      </c>
      <c r="I146" s="123" t="s">
        <v>389</v>
      </c>
      <c r="J146" s="108" t="s">
        <v>335</v>
      </c>
      <c r="K146" s="45" t="s">
        <v>41</v>
      </c>
      <c r="L146" s="124">
        <v>14.5</v>
      </c>
      <c r="M146" s="124">
        <v>1.5</v>
      </c>
      <c r="N146" s="124">
        <v>21</v>
      </c>
      <c r="O146" s="138">
        <v>100</v>
      </c>
      <c r="P146" s="113">
        <v>72</v>
      </c>
      <c r="Q146" s="225">
        <v>44.5</v>
      </c>
      <c r="R146" s="225">
        <v>40</v>
      </c>
      <c r="S146" s="225">
        <v>20</v>
      </c>
      <c r="T146" s="226">
        <f t="shared" si="12"/>
        <v>3.56E-2</v>
      </c>
      <c r="U146" s="169">
        <f t="shared" si="11"/>
        <v>8.4499999999999993</v>
      </c>
      <c r="V146" s="112">
        <v>32</v>
      </c>
      <c r="W146" s="112">
        <v>352</v>
      </c>
      <c r="X146" s="112">
        <v>648</v>
      </c>
      <c r="Y146" s="118">
        <v>1000</v>
      </c>
      <c r="Z146" s="197"/>
      <c r="AA146" s="198">
        <f>Z146/P146</f>
        <v>0</v>
      </c>
      <c r="AB146" s="196">
        <f>AA146*U146</f>
        <v>0</v>
      </c>
      <c r="AC146" s="196">
        <f>(Q146*R146*S146*AA146)/1000000</f>
        <v>0</v>
      </c>
      <c r="AD146" s="196">
        <f>AA146/V146</f>
        <v>0</v>
      </c>
      <c r="AE146" s="199" t="e">
        <f>#REF!*Z146</f>
        <v>#REF!</v>
      </c>
    </row>
    <row r="147" spans="1:31" s="2" customFormat="1" ht="93.75" customHeight="1" thickBot="1">
      <c r="B147" s="74"/>
      <c r="C147" s="47">
        <v>126</v>
      </c>
      <c r="D147" s="48">
        <v>42</v>
      </c>
      <c r="E147" s="42" t="s">
        <v>390</v>
      </c>
      <c r="F147" s="49" t="s">
        <v>391</v>
      </c>
      <c r="G147" s="235"/>
      <c r="H147" s="45" t="s">
        <v>38</v>
      </c>
      <c r="I147" s="123" t="s">
        <v>392</v>
      </c>
      <c r="J147" s="108" t="s">
        <v>335</v>
      </c>
      <c r="K147" s="45" t="s">
        <v>41</v>
      </c>
      <c r="L147" s="124">
        <v>19.5</v>
      </c>
      <c r="M147" s="124">
        <v>1.5</v>
      </c>
      <c r="N147" s="124">
        <v>25</v>
      </c>
      <c r="O147" s="138">
        <v>200</v>
      </c>
      <c r="P147" s="113">
        <v>60</v>
      </c>
      <c r="Q147" s="225">
        <v>50</v>
      </c>
      <c r="R147" s="225">
        <v>40</v>
      </c>
      <c r="S147" s="225">
        <v>20</v>
      </c>
      <c r="T147" s="226">
        <f t="shared" si="12"/>
        <v>0.04</v>
      </c>
      <c r="U147" s="169">
        <f t="shared" si="11"/>
        <v>13.25</v>
      </c>
      <c r="V147" s="112">
        <v>14</v>
      </c>
      <c r="W147" s="112">
        <v>154</v>
      </c>
      <c r="X147" s="112">
        <v>448</v>
      </c>
      <c r="Y147" s="118">
        <v>1000</v>
      </c>
      <c r="Z147" s="197"/>
      <c r="AA147" s="198">
        <f>Z147/P147</f>
        <v>0</v>
      </c>
      <c r="AB147" s="196">
        <f>AA147*U147</f>
        <v>0</v>
      </c>
      <c r="AC147" s="196">
        <f>(Q147*R147*S147*AA147)/1000000</f>
        <v>0</v>
      </c>
      <c r="AD147" s="196">
        <f>AA147/V147</f>
        <v>0</v>
      </c>
      <c r="AE147" s="199" t="e">
        <f>#REF!*Z147</f>
        <v>#REF!</v>
      </c>
    </row>
    <row r="148" spans="1:31" s="2" customFormat="1" ht="108" customHeight="1" thickBot="1">
      <c r="B148" s="216"/>
      <c r="C148" s="52">
        <v>127</v>
      </c>
      <c r="D148" s="48">
        <v>42</v>
      </c>
      <c r="E148" s="53" t="s">
        <v>393</v>
      </c>
      <c r="F148" s="54" t="s">
        <v>394</v>
      </c>
      <c r="G148" s="55"/>
      <c r="H148" s="115" t="s">
        <v>38</v>
      </c>
      <c r="I148" s="139" t="s">
        <v>395</v>
      </c>
      <c r="J148" s="114" t="s">
        <v>335</v>
      </c>
      <c r="K148" s="115" t="s">
        <v>41</v>
      </c>
      <c r="L148" s="116">
        <v>21</v>
      </c>
      <c r="M148" s="116">
        <v>2.5</v>
      </c>
      <c r="N148" s="116">
        <v>30</v>
      </c>
      <c r="O148" s="224">
        <v>200</v>
      </c>
      <c r="P148" s="119">
        <v>48</v>
      </c>
      <c r="Q148" s="225">
        <v>60</v>
      </c>
      <c r="R148" s="225">
        <v>42</v>
      </c>
      <c r="S148" s="225">
        <v>25</v>
      </c>
      <c r="T148" s="228">
        <f t="shared" si="12"/>
        <v>6.3E-2</v>
      </c>
      <c r="U148" s="173">
        <f t="shared" si="11"/>
        <v>10.85</v>
      </c>
      <c r="V148" s="118">
        <v>24</v>
      </c>
      <c r="W148" s="118">
        <v>264</v>
      </c>
      <c r="X148" s="118">
        <v>315</v>
      </c>
      <c r="Y148" s="118">
        <v>1000</v>
      </c>
      <c r="Z148" s="201"/>
      <c r="AA148" s="202">
        <f>Z148/P148</f>
        <v>0</v>
      </c>
      <c r="AB148" s="200">
        <f>AA148*U148</f>
        <v>0</v>
      </c>
      <c r="AC148" s="200">
        <f>(Q148*R148*S148*AA148)/1000000</f>
        <v>0</v>
      </c>
      <c r="AD148" s="200">
        <f>AA148/V148</f>
        <v>0</v>
      </c>
      <c r="AE148" s="203" t="e">
        <f>#REF!*Z148</f>
        <v>#REF!</v>
      </c>
    </row>
    <row r="149" spans="1:31" ht="26.25" thickBot="1">
      <c r="B149" s="32"/>
      <c r="C149" s="33" t="s">
        <v>396</v>
      </c>
      <c r="D149" s="34"/>
      <c r="E149" s="35"/>
      <c r="F149" s="36"/>
      <c r="G149" s="37"/>
      <c r="H149" s="38"/>
      <c r="I149" s="105"/>
      <c r="J149" s="38"/>
      <c r="K149" s="38"/>
      <c r="L149" s="82"/>
      <c r="M149" s="106"/>
      <c r="N149" s="106"/>
      <c r="O149" s="107"/>
      <c r="P149" s="36"/>
      <c r="Q149" s="164"/>
      <c r="R149" s="164"/>
      <c r="S149" s="164"/>
      <c r="T149" s="164"/>
      <c r="U149" s="164"/>
      <c r="V149" s="107"/>
      <c r="W149" s="107"/>
      <c r="X149" s="107"/>
      <c r="Y149" s="118">
        <v>1000</v>
      </c>
      <c r="Z149" s="190"/>
      <c r="AA149" s="190"/>
      <c r="AB149" s="190"/>
      <c r="AC149" s="190"/>
      <c r="AD149" s="190"/>
      <c r="AE149" s="191"/>
    </row>
    <row r="150" spans="1:31" ht="83.25" customHeight="1" thickBot="1">
      <c r="A150" s="4"/>
      <c r="B150" s="70"/>
      <c r="C150" s="40">
        <v>128</v>
      </c>
      <c r="D150" s="41">
        <v>43</v>
      </c>
      <c r="E150" s="57">
        <v>6253504983384</v>
      </c>
      <c r="F150" s="73" t="s">
        <v>397</v>
      </c>
      <c r="G150" s="44"/>
      <c r="H150" s="58" t="s">
        <v>38</v>
      </c>
      <c r="I150" s="123" t="s">
        <v>398</v>
      </c>
      <c r="J150" s="121" t="s">
        <v>92</v>
      </c>
      <c r="K150" s="58" t="s">
        <v>41</v>
      </c>
      <c r="L150" s="124">
        <v>8.3000000000000007</v>
      </c>
      <c r="M150" s="124">
        <v>8.3000000000000007</v>
      </c>
      <c r="N150" s="124">
        <v>11.8</v>
      </c>
      <c r="O150" s="110">
        <v>150</v>
      </c>
      <c r="P150" s="137">
        <v>60</v>
      </c>
      <c r="Q150" s="167">
        <v>36</v>
      </c>
      <c r="R150" s="167">
        <v>33.5</v>
      </c>
      <c r="S150" s="167">
        <v>35.5</v>
      </c>
      <c r="T150" s="226">
        <f t="shared" si="12"/>
        <v>4.2812999999999997E-2</v>
      </c>
      <c r="U150" s="169">
        <f t="shared" si="11"/>
        <v>10.25</v>
      </c>
      <c r="V150" s="136">
        <v>28</v>
      </c>
      <c r="W150" s="136">
        <v>308</v>
      </c>
      <c r="X150" s="136">
        <v>440</v>
      </c>
      <c r="Y150" s="118">
        <v>1000</v>
      </c>
      <c r="Z150" s="254"/>
      <c r="AA150" s="194">
        <f>Z150/P150</f>
        <v>0</v>
      </c>
      <c r="AB150" s="192">
        <f>AA150*U150</f>
        <v>0</v>
      </c>
      <c r="AC150" s="192">
        <f>(Q150*R150*S150*AA150)/1000000</f>
        <v>0</v>
      </c>
      <c r="AD150" s="192">
        <f>AA150/V150</f>
        <v>0</v>
      </c>
      <c r="AE150" s="195" t="e">
        <f>#REF!*Z150</f>
        <v>#REF!</v>
      </c>
    </row>
    <row r="151" spans="1:31" ht="79.5" customHeight="1" thickBot="1">
      <c r="A151" s="4"/>
      <c r="B151" s="74"/>
      <c r="C151" s="47">
        <v>129</v>
      </c>
      <c r="D151" s="291">
        <v>43</v>
      </c>
      <c r="E151" s="264">
        <v>6253504982103</v>
      </c>
      <c r="F151" s="265" t="s">
        <v>399</v>
      </c>
      <c r="G151" s="266"/>
      <c r="H151" s="267" t="s">
        <v>38</v>
      </c>
      <c r="I151" s="268" t="s">
        <v>400</v>
      </c>
      <c r="J151" s="268" t="s">
        <v>92</v>
      </c>
      <c r="K151" s="267" t="s">
        <v>41</v>
      </c>
      <c r="L151" s="269">
        <v>10.8</v>
      </c>
      <c r="M151" s="269">
        <v>8.5</v>
      </c>
      <c r="N151" s="269">
        <v>5</v>
      </c>
      <c r="O151" s="270">
        <v>150</v>
      </c>
      <c r="P151" s="271">
        <v>60</v>
      </c>
      <c r="Q151" s="272">
        <v>36</v>
      </c>
      <c r="R151" s="272">
        <v>33.5</v>
      </c>
      <c r="S151" s="272">
        <v>35.5</v>
      </c>
      <c r="T151" s="273">
        <f t="shared" si="12"/>
        <v>4.2812999999999997E-2</v>
      </c>
      <c r="U151" s="274">
        <f t="shared" si="11"/>
        <v>10.25</v>
      </c>
      <c r="V151" s="270">
        <v>32</v>
      </c>
      <c r="W151" s="270">
        <v>352</v>
      </c>
      <c r="X151" s="270">
        <v>792</v>
      </c>
      <c r="Y151" s="118">
        <v>1000</v>
      </c>
      <c r="Z151" s="229"/>
      <c r="AA151" s="198">
        <f>Z151/P151</f>
        <v>0</v>
      </c>
      <c r="AB151" s="196">
        <f>AA151*U151</f>
        <v>0</v>
      </c>
      <c r="AC151" s="196">
        <f>(Q151*R151*S151*AA151)/1000000</f>
        <v>0</v>
      </c>
      <c r="AD151" s="196">
        <f>AA151/V151</f>
        <v>0</v>
      </c>
      <c r="AE151" s="199" t="e">
        <f>#REF!*Z151</f>
        <v>#REF!</v>
      </c>
    </row>
    <row r="152" spans="1:31" ht="69.75" customHeight="1" thickBot="1">
      <c r="A152" s="4"/>
      <c r="B152" s="74"/>
      <c r="C152" s="47">
        <v>130</v>
      </c>
      <c r="D152" s="41">
        <v>43</v>
      </c>
      <c r="E152" s="42">
        <v>625350498226</v>
      </c>
      <c r="F152" s="77" t="s">
        <v>401</v>
      </c>
      <c r="G152" s="50"/>
      <c r="H152" s="45" t="s">
        <v>38</v>
      </c>
      <c r="I152" s="123" t="s">
        <v>402</v>
      </c>
      <c r="J152" s="108" t="s">
        <v>92</v>
      </c>
      <c r="K152" s="45" t="s">
        <v>41</v>
      </c>
      <c r="L152" s="124">
        <v>13</v>
      </c>
      <c r="M152" s="124">
        <v>14</v>
      </c>
      <c r="N152" s="124">
        <v>3.7</v>
      </c>
      <c r="O152" s="112">
        <v>150</v>
      </c>
      <c r="P152" s="125">
        <v>60</v>
      </c>
      <c r="Q152" s="170">
        <v>36</v>
      </c>
      <c r="R152" s="170">
        <v>33.5</v>
      </c>
      <c r="S152" s="170">
        <v>35.5</v>
      </c>
      <c r="T152" s="226">
        <f t="shared" si="12"/>
        <v>4.2812999999999997E-2</v>
      </c>
      <c r="U152" s="169">
        <f t="shared" si="11"/>
        <v>10.25</v>
      </c>
      <c r="V152" s="112">
        <v>36</v>
      </c>
      <c r="W152" s="112">
        <v>396</v>
      </c>
      <c r="X152" s="112">
        <v>600</v>
      </c>
      <c r="Y152" s="118">
        <v>1000</v>
      </c>
      <c r="Z152" s="229"/>
      <c r="AA152" s="198">
        <f>Z152/P152</f>
        <v>0</v>
      </c>
      <c r="AB152" s="196">
        <f>AA152*U152</f>
        <v>0</v>
      </c>
      <c r="AC152" s="196">
        <f>(Q152*R152*S152*AA152)/1000000</f>
        <v>0</v>
      </c>
      <c r="AD152" s="196">
        <f>AA152/V152</f>
        <v>0</v>
      </c>
      <c r="AE152" s="199" t="e">
        <f>#REF!*Z152</f>
        <v>#REF!</v>
      </c>
    </row>
    <row r="153" spans="1:31" ht="61.5" customHeight="1" thickBot="1">
      <c r="A153" s="4"/>
      <c r="B153" s="74"/>
      <c r="C153" s="47">
        <v>131</v>
      </c>
      <c r="D153" s="41">
        <v>43</v>
      </c>
      <c r="E153" s="42">
        <v>6253504982325</v>
      </c>
      <c r="F153" s="77" t="s">
        <v>403</v>
      </c>
      <c r="G153" s="50"/>
      <c r="H153" s="45" t="s">
        <v>38</v>
      </c>
      <c r="I153" s="123" t="s">
        <v>404</v>
      </c>
      <c r="J153" s="108" t="s">
        <v>92</v>
      </c>
      <c r="K153" s="45" t="s">
        <v>41</v>
      </c>
      <c r="L153" s="124">
        <v>7.4</v>
      </c>
      <c r="M153" s="124">
        <v>7.4</v>
      </c>
      <c r="N153" s="124">
        <v>8</v>
      </c>
      <c r="O153" s="112">
        <v>75</v>
      </c>
      <c r="P153" s="125">
        <v>60</v>
      </c>
      <c r="Q153" s="170">
        <v>36</v>
      </c>
      <c r="R153" s="170">
        <v>33.5</v>
      </c>
      <c r="S153" s="170">
        <v>35.5</v>
      </c>
      <c r="T153" s="226">
        <f t="shared" si="12"/>
        <v>4.2812999999999997E-2</v>
      </c>
      <c r="U153" s="169">
        <f t="shared" si="11"/>
        <v>5.75</v>
      </c>
      <c r="V153" s="138">
        <v>42</v>
      </c>
      <c r="W153" s="138">
        <v>462</v>
      </c>
      <c r="X153" s="138">
        <v>864</v>
      </c>
      <c r="Y153" s="118">
        <v>1000</v>
      </c>
      <c r="Z153" s="229"/>
      <c r="AA153" s="198">
        <f>Z153/P153</f>
        <v>0</v>
      </c>
      <c r="AB153" s="196">
        <f>AA153*U153</f>
        <v>0</v>
      </c>
      <c r="AC153" s="196">
        <f>(Q153*R153*S153*AA153)/1000000</f>
        <v>0</v>
      </c>
      <c r="AD153" s="196">
        <f>AA153/V153</f>
        <v>0</v>
      </c>
      <c r="AE153" s="199" t="e">
        <f>#REF!*Z153</f>
        <v>#REF!</v>
      </c>
    </row>
    <row r="154" spans="1:31" ht="71.25" customHeight="1" thickBot="1">
      <c r="A154" s="4"/>
      <c r="B154" s="74"/>
      <c r="C154" s="47">
        <v>132</v>
      </c>
      <c r="D154" s="48">
        <v>44</v>
      </c>
      <c r="E154" s="42">
        <v>6253504983377</v>
      </c>
      <c r="F154" s="77" t="s">
        <v>405</v>
      </c>
      <c r="G154" s="50"/>
      <c r="H154" s="45" t="s">
        <v>38</v>
      </c>
      <c r="I154" s="123" t="s">
        <v>406</v>
      </c>
      <c r="J154" s="108" t="s">
        <v>92</v>
      </c>
      <c r="K154" s="45" t="s">
        <v>41</v>
      </c>
      <c r="L154" s="124">
        <v>8.3000000000000007</v>
      </c>
      <c r="M154" s="124">
        <v>8.3000000000000007</v>
      </c>
      <c r="N154" s="124">
        <v>11.8</v>
      </c>
      <c r="O154" s="112">
        <v>150</v>
      </c>
      <c r="P154" s="125">
        <v>60</v>
      </c>
      <c r="Q154" s="170">
        <v>36</v>
      </c>
      <c r="R154" s="170">
        <v>33.5</v>
      </c>
      <c r="S154" s="170">
        <v>35.5</v>
      </c>
      <c r="T154" s="226">
        <f t="shared" si="12"/>
        <v>4.2812999999999997E-2</v>
      </c>
      <c r="U154" s="169">
        <f t="shared" si="11"/>
        <v>10.25</v>
      </c>
      <c r="V154" s="138">
        <v>20</v>
      </c>
      <c r="W154" s="138">
        <v>220</v>
      </c>
      <c r="X154" s="138">
        <v>455</v>
      </c>
      <c r="Y154" s="118">
        <v>1000</v>
      </c>
      <c r="Z154" s="229"/>
      <c r="AA154" s="198">
        <f>Z154/P154</f>
        <v>0</v>
      </c>
      <c r="AB154" s="196">
        <f>AA154*U154</f>
        <v>0</v>
      </c>
      <c r="AC154" s="196">
        <f>(Q154*R154*S154*AA154)/1000000</f>
        <v>0</v>
      </c>
      <c r="AD154" s="196">
        <f>AA154/V154</f>
        <v>0</v>
      </c>
      <c r="AE154" s="199" t="e">
        <f>#REF!*Z154</f>
        <v>#REF!</v>
      </c>
    </row>
    <row r="155" spans="1:31" ht="61.5" customHeight="1" thickBot="1">
      <c r="A155" s="4"/>
      <c r="B155" s="74"/>
      <c r="C155" s="47">
        <v>133</v>
      </c>
      <c r="D155" s="48">
        <v>44</v>
      </c>
      <c r="E155" s="42">
        <v>6253504982196</v>
      </c>
      <c r="F155" s="77" t="s">
        <v>407</v>
      </c>
      <c r="G155" s="50"/>
      <c r="H155" s="45" t="s">
        <v>38</v>
      </c>
      <c r="I155" s="123" t="s">
        <v>408</v>
      </c>
      <c r="J155" s="108" t="s">
        <v>92</v>
      </c>
      <c r="K155" s="45" t="s">
        <v>41</v>
      </c>
      <c r="L155" s="124">
        <v>10.8</v>
      </c>
      <c r="M155" s="124">
        <v>8.5</v>
      </c>
      <c r="N155" s="124">
        <v>5</v>
      </c>
      <c r="O155" s="112">
        <v>150</v>
      </c>
      <c r="P155" s="113">
        <v>60</v>
      </c>
      <c r="Q155" s="170">
        <v>36</v>
      </c>
      <c r="R155" s="170">
        <v>33.5</v>
      </c>
      <c r="S155" s="225">
        <v>35.5</v>
      </c>
      <c r="T155" s="226">
        <f t="shared" si="12"/>
        <v>4.2812999999999997E-2</v>
      </c>
      <c r="U155" s="169">
        <f t="shared" si="11"/>
        <v>10.25</v>
      </c>
      <c r="V155" s="112">
        <v>32</v>
      </c>
      <c r="W155" s="112">
        <v>352</v>
      </c>
      <c r="X155" s="112">
        <v>819</v>
      </c>
      <c r="Y155" s="118">
        <v>1000</v>
      </c>
      <c r="Z155" s="229"/>
      <c r="AA155" s="198">
        <f>Z155/P155</f>
        <v>0</v>
      </c>
      <c r="AB155" s="196">
        <f>AA155*U155</f>
        <v>0</v>
      </c>
      <c r="AC155" s="196">
        <f>(Q155*R155*S155*AA155)/1000000</f>
        <v>0</v>
      </c>
      <c r="AD155" s="196">
        <f>AA155/V155</f>
        <v>0</v>
      </c>
      <c r="AE155" s="199" t="e">
        <f>#REF!*Z155</f>
        <v>#REF!</v>
      </c>
    </row>
    <row r="156" spans="1:31" ht="67.5" customHeight="1" thickBot="1">
      <c r="A156" s="4"/>
      <c r="B156" s="74"/>
      <c r="C156" s="47">
        <v>134</v>
      </c>
      <c r="D156" s="48">
        <v>44</v>
      </c>
      <c r="E156" s="42">
        <v>6253504981854</v>
      </c>
      <c r="F156" s="77" t="s">
        <v>409</v>
      </c>
      <c r="G156" s="50"/>
      <c r="H156" s="45" t="s">
        <v>38</v>
      </c>
      <c r="I156" s="123" t="s">
        <v>410</v>
      </c>
      <c r="J156" s="108" t="s">
        <v>92</v>
      </c>
      <c r="K156" s="45" t="s">
        <v>41</v>
      </c>
      <c r="L156" s="124">
        <v>13</v>
      </c>
      <c r="M156" s="124">
        <v>14</v>
      </c>
      <c r="N156" s="124">
        <v>3.7</v>
      </c>
      <c r="O156" s="112">
        <v>150</v>
      </c>
      <c r="P156" s="113">
        <v>60</v>
      </c>
      <c r="Q156" s="225">
        <v>36</v>
      </c>
      <c r="R156" s="225">
        <v>33.5</v>
      </c>
      <c r="S156" s="225">
        <v>35.5</v>
      </c>
      <c r="T156" s="226">
        <f t="shared" si="12"/>
        <v>4.2812999999999997E-2</v>
      </c>
      <c r="U156" s="169">
        <f t="shared" si="11"/>
        <v>10.25</v>
      </c>
      <c r="V156" s="112">
        <v>18</v>
      </c>
      <c r="W156" s="112">
        <v>198</v>
      </c>
      <c r="X156" s="112">
        <v>520</v>
      </c>
      <c r="Y156" s="118">
        <v>1000</v>
      </c>
      <c r="Z156" s="229"/>
      <c r="AA156" s="198">
        <f>Z156/P156</f>
        <v>0</v>
      </c>
      <c r="AB156" s="196">
        <f>AA156*U156</f>
        <v>0</v>
      </c>
      <c r="AC156" s="196">
        <f>(Q156*R156*S156*AA156)/1000000</f>
        <v>0</v>
      </c>
      <c r="AD156" s="196">
        <f>AA156/V156</f>
        <v>0</v>
      </c>
      <c r="AE156" s="199" t="e">
        <f>#REF!*Z156</f>
        <v>#REF!</v>
      </c>
    </row>
    <row r="157" spans="1:31" ht="61.5" customHeight="1" thickBot="1">
      <c r="A157" s="4"/>
      <c r="B157" s="74"/>
      <c r="C157" s="47">
        <v>135</v>
      </c>
      <c r="D157" s="48">
        <v>44</v>
      </c>
      <c r="E157" s="42" t="s">
        <v>411</v>
      </c>
      <c r="F157" s="77" t="s">
        <v>412</v>
      </c>
      <c r="G157" s="50"/>
      <c r="H157" s="45" t="s">
        <v>38</v>
      </c>
      <c r="I157" s="123" t="s">
        <v>413</v>
      </c>
      <c r="J157" s="108" t="s">
        <v>92</v>
      </c>
      <c r="K157" s="45" t="s">
        <v>41</v>
      </c>
      <c r="L157" s="124">
        <v>7.4</v>
      </c>
      <c r="M157" s="124">
        <v>7.4</v>
      </c>
      <c r="N157" s="124">
        <v>8</v>
      </c>
      <c r="O157" s="112">
        <v>150</v>
      </c>
      <c r="P157" s="125">
        <v>60</v>
      </c>
      <c r="Q157" s="170">
        <v>36</v>
      </c>
      <c r="R157" s="225">
        <v>33.5</v>
      </c>
      <c r="S157" s="170">
        <v>35.5</v>
      </c>
      <c r="T157" s="226">
        <f t="shared" si="12"/>
        <v>4.2812999999999997E-2</v>
      </c>
      <c r="U157" s="169">
        <f t="shared" si="11"/>
        <v>10.25</v>
      </c>
      <c r="V157" s="138">
        <v>42</v>
      </c>
      <c r="W157" s="138">
        <v>462</v>
      </c>
      <c r="X157" s="138">
        <v>864</v>
      </c>
      <c r="Y157" s="118">
        <v>1000</v>
      </c>
      <c r="Z157" s="229"/>
      <c r="AA157" s="198">
        <f>Z157/P157</f>
        <v>0</v>
      </c>
      <c r="AB157" s="196">
        <f>AA157*U157</f>
        <v>0</v>
      </c>
      <c r="AC157" s="196">
        <f>(Q157*R157*S157*AA157)/1000000</f>
        <v>0</v>
      </c>
      <c r="AD157" s="196">
        <f>AA157/V157</f>
        <v>0</v>
      </c>
      <c r="AE157" s="199" t="e">
        <f>#REF!*Z157</f>
        <v>#REF!</v>
      </c>
    </row>
    <row r="158" spans="1:31" ht="61.5" customHeight="1" thickBot="1">
      <c r="A158" s="4"/>
      <c r="B158" s="74"/>
      <c r="C158" s="47">
        <v>136</v>
      </c>
      <c r="D158" s="48">
        <v>45</v>
      </c>
      <c r="E158" s="42" t="s">
        <v>414</v>
      </c>
      <c r="F158" s="77" t="s">
        <v>415</v>
      </c>
      <c r="G158" s="50"/>
      <c r="H158" s="45" t="s">
        <v>38</v>
      </c>
      <c r="I158" s="123" t="s">
        <v>416</v>
      </c>
      <c r="J158" s="222" t="s">
        <v>92</v>
      </c>
      <c r="K158" s="45" t="s">
        <v>41</v>
      </c>
      <c r="L158" s="124">
        <v>7.4</v>
      </c>
      <c r="M158" s="124">
        <v>7.4</v>
      </c>
      <c r="N158" s="124">
        <v>8</v>
      </c>
      <c r="O158" s="112">
        <v>100</v>
      </c>
      <c r="P158" s="113">
        <v>60</v>
      </c>
      <c r="Q158" s="225">
        <v>36</v>
      </c>
      <c r="R158" s="225">
        <v>33.5</v>
      </c>
      <c r="S158" s="170">
        <v>35.5</v>
      </c>
      <c r="T158" s="226">
        <f t="shared" si="12"/>
        <v>4.2812999999999997E-2</v>
      </c>
      <c r="U158" s="169">
        <f t="shared" si="11"/>
        <v>7.25</v>
      </c>
      <c r="V158" s="112">
        <v>42</v>
      </c>
      <c r="W158" s="112">
        <v>462</v>
      </c>
      <c r="X158" s="112">
        <v>864</v>
      </c>
      <c r="Y158" s="118">
        <v>1000</v>
      </c>
      <c r="Z158" s="229"/>
      <c r="AA158" s="198">
        <f>Z158/P158</f>
        <v>0</v>
      </c>
      <c r="AB158" s="196">
        <f>AA158*U158</f>
        <v>0</v>
      </c>
      <c r="AC158" s="196">
        <f>(Q158*R157*S158*AA158)/1000000</f>
        <v>0</v>
      </c>
      <c r="AD158" s="196">
        <f>AA158/V158</f>
        <v>0</v>
      </c>
      <c r="AE158" s="199" t="e">
        <f>#REF!*Z158</f>
        <v>#REF!</v>
      </c>
    </row>
    <row r="159" spans="1:31" ht="75" customHeight="1" thickBot="1">
      <c r="A159" s="4"/>
      <c r="B159" s="74"/>
      <c r="C159" s="47">
        <v>137</v>
      </c>
      <c r="D159" s="48">
        <v>45</v>
      </c>
      <c r="E159" s="42" t="s">
        <v>417</v>
      </c>
      <c r="F159" s="77" t="s">
        <v>418</v>
      </c>
      <c r="G159" s="50"/>
      <c r="H159" s="45" t="s">
        <v>38</v>
      </c>
      <c r="I159" s="123" t="s">
        <v>419</v>
      </c>
      <c r="J159" s="222" t="s">
        <v>92</v>
      </c>
      <c r="K159" s="45" t="s">
        <v>41</v>
      </c>
      <c r="L159" s="124">
        <v>11.2</v>
      </c>
      <c r="M159" s="124">
        <v>11.2</v>
      </c>
      <c r="N159" s="124">
        <v>10.3</v>
      </c>
      <c r="O159" s="112">
        <v>500</v>
      </c>
      <c r="P159" s="113">
        <v>12</v>
      </c>
      <c r="Q159" s="225">
        <v>36</v>
      </c>
      <c r="R159" s="225">
        <v>25.5</v>
      </c>
      <c r="S159" s="170">
        <v>22</v>
      </c>
      <c r="T159" s="226">
        <f t="shared" si="12"/>
        <v>2.0195999999999999E-2</v>
      </c>
      <c r="U159" s="169">
        <f t="shared" si="11"/>
        <v>7.25</v>
      </c>
      <c r="V159" s="112">
        <v>12</v>
      </c>
      <c r="W159" s="112">
        <v>132</v>
      </c>
      <c r="X159" s="112">
        <v>288</v>
      </c>
      <c r="Y159" s="118">
        <v>1000</v>
      </c>
      <c r="Z159" s="229"/>
      <c r="AA159" s="198">
        <f>Z159/P159</f>
        <v>0</v>
      </c>
      <c r="AB159" s="196">
        <f>AA159*U159</f>
        <v>0</v>
      </c>
      <c r="AC159" s="196">
        <f>(Q159*R159*S159*AA159)/1000000</f>
        <v>0</v>
      </c>
      <c r="AD159" s="196">
        <f>AA159/V159</f>
        <v>0</v>
      </c>
      <c r="AE159" s="199" t="e">
        <f>#REF!*Z159</f>
        <v>#REF!</v>
      </c>
    </row>
    <row r="160" spans="1:31" ht="75" customHeight="1" thickBot="1">
      <c r="A160" s="4"/>
      <c r="B160" s="74"/>
      <c r="C160" s="275">
        <v>138</v>
      </c>
      <c r="D160" s="263">
        <v>46</v>
      </c>
      <c r="E160" s="264" t="s">
        <v>420</v>
      </c>
      <c r="F160" s="265" t="s">
        <v>421</v>
      </c>
      <c r="G160" s="266"/>
      <c r="H160" s="267" t="s">
        <v>38</v>
      </c>
      <c r="I160" s="268" t="s">
        <v>422</v>
      </c>
      <c r="J160" s="276" t="s">
        <v>92</v>
      </c>
      <c r="K160" s="267" t="s">
        <v>41</v>
      </c>
      <c r="L160" s="269">
        <v>13</v>
      </c>
      <c r="M160" s="269">
        <v>13</v>
      </c>
      <c r="N160" s="269">
        <v>10.7</v>
      </c>
      <c r="O160" s="270">
        <v>1000</v>
      </c>
      <c r="P160" s="271">
        <v>12</v>
      </c>
      <c r="Q160" s="272">
        <v>36</v>
      </c>
      <c r="R160" s="272">
        <v>25.5</v>
      </c>
      <c r="S160" s="272">
        <v>22</v>
      </c>
      <c r="T160" s="273">
        <f t="shared" si="12"/>
        <v>2.0195999999999999E-2</v>
      </c>
      <c r="U160" s="274">
        <f t="shared" si="11"/>
        <v>13.25</v>
      </c>
      <c r="V160" s="270">
        <v>12</v>
      </c>
      <c r="W160" s="270">
        <v>132</v>
      </c>
      <c r="X160" s="270">
        <v>198</v>
      </c>
      <c r="Y160" s="118">
        <v>1000</v>
      </c>
      <c r="Z160" s="229"/>
      <c r="AA160" s="198">
        <f>Z160/P160</f>
        <v>0</v>
      </c>
      <c r="AB160" s="196">
        <f>AA160*U160</f>
        <v>0</v>
      </c>
      <c r="AC160" s="196">
        <f>(Q160*R160*S160*AA160)/1000000</f>
        <v>0</v>
      </c>
      <c r="AD160" s="196">
        <f>AA160/V160</f>
        <v>0</v>
      </c>
      <c r="AE160" s="199" t="e">
        <f>#REF!*Z160</f>
        <v>#REF!</v>
      </c>
    </row>
    <row r="161" spans="1:31" ht="87" customHeight="1" thickBot="1">
      <c r="A161" s="4"/>
      <c r="B161" s="216"/>
      <c r="C161" s="52">
        <v>139</v>
      </c>
      <c r="D161" s="53">
        <v>46</v>
      </c>
      <c r="E161" s="53" t="s">
        <v>423</v>
      </c>
      <c r="F161" s="220" t="s">
        <v>424</v>
      </c>
      <c r="G161" s="55"/>
      <c r="H161" s="115" t="s">
        <v>38</v>
      </c>
      <c r="I161" s="139" t="s">
        <v>425</v>
      </c>
      <c r="J161" s="223" t="s">
        <v>92</v>
      </c>
      <c r="K161" s="115" t="s">
        <v>41</v>
      </c>
      <c r="L161" s="249">
        <v>18</v>
      </c>
      <c r="M161" s="249">
        <v>13.2</v>
      </c>
      <c r="N161" s="249">
        <v>11</v>
      </c>
      <c r="O161" s="250">
        <v>2000</v>
      </c>
      <c r="P161" s="251">
        <v>6</v>
      </c>
      <c r="Q161" s="253">
        <v>42</v>
      </c>
      <c r="R161" s="253">
        <v>18.5</v>
      </c>
      <c r="S161" s="227">
        <v>23</v>
      </c>
      <c r="T161" s="228">
        <f t="shared" si="12"/>
        <v>1.7871000000000001E-2</v>
      </c>
      <c r="U161" s="173">
        <f t="shared" si="11"/>
        <v>13.25</v>
      </c>
      <c r="V161" s="118">
        <v>6</v>
      </c>
      <c r="W161" s="118">
        <v>66</v>
      </c>
      <c r="X161" s="118">
        <v>120</v>
      </c>
      <c r="Y161" s="118">
        <v>1000</v>
      </c>
      <c r="Z161" s="232"/>
      <c r="AA161" s="202">
        <f>Z161/P161</f>
        <v>0</v>
      </c>
      <c r="AB161" s="200">
        <f>AA161*U161</f>
        <v>0</v>
      </c>
      <c r="AC161" s="200">
        <f>(Q161*R161*S161*AA161)/1000000</f>
        <v>0</v>
      </c>
      <c r="AD161" s="200">
        <f>AA161/V161</f>
        <v>0</v>
      </c>
      <c r="AE161" s="203" t="e">
        <f>#REF!*Z161</f>
        <v>#REF!</v>
      </c>
    </row>
    <row r="162" spans="1:31" ht="33" customHeight="1" thickBot="1">
      <c r="A162" s="4"/>
      <c r="B162" s="236"/>
      <c r="C162" s="26"/>
      <c r="D162" s="24"/>
      <c r="E162" s="25"/>
      <c r="F162" s="26"/>
      <c r="G162" s="22"/>
      <c r="H162" s="27"/>
      <c r="I162" s="92"/>
      <c r="J162" s="92"/>
      <c r="K162" s="27"/>
      <c r="L162" s="93"/>
      <c r="M162" s="93"/>
      <c r="N162" s="93"/>
      <c r="O162" s="94"/>
      <c r="P162" s="26"/>
      <c r="Q162" s="149"/>
      <c r="R162" s="149"/>
      <c r="S162" s="149"/>
      <c r="T162" s="226">
        <f t="shared" si="12"/>
        <v>0</v>
      </c>
      <c r="U162" s="149"/>
      <c r="V162" s="94"/>
      <c r="W162" s="94"/>
      <c r="X162" s="94"/>
      <c r="Y162" s="118">
        <v>1000</v>
      </c>
      <c r="Z162" s="189"/>
      <c r="AA162" s="189"/>
      <c r="AB162" s="189"/>
      <c r="AC162" s="189"/>
      <c r="AD162" s="189"/>
      <c r="AE162" s="255"/>
    </row>
    <row r="163" spans="1:31" ht="26.25" thickBot="1">
      <c r="B163" s="32"/>
      <c r="C163" s="33" t="s">
        <v>426</v>
      </c>
      <c r="D163" s="34"/>
      <c r="E163" s="35"/>
      <c r="F163" s="36"/>
      <c r="G163" s="37"/>
      <c r="H163" s="38"/>
      <c r="I163" s="105"/>
      <c r="J163" s="38"/>
      <c r="K163" s="38"/>
      <c r="L163" s="82"/>
      <c r="M163" s="106"/>
      <c r="N163" s="106"/>
      <c r="O163" s="107"/>
      <c r="P163" s="36"/>
      <c r="Q163" s="164"/>
      <c r="R163" s="164"/>
      <c r="S163" s="164"/>
      <c r="T163" s="164"/>
      <c r="U163" s="164"/>
      <c r="V163" s="107"/>
      <c r="W163" s="107"/>
      <c r="X163" s="107"/>
      <c r="Y163" s="118">
        <v>1000</v>
      </c>
      <c r="Z163" s="190"/>
      <c r="AA163" s="190"/>
      <c r="AB163" s="190"/>
      <c r="AC163" s="190"/>
      <c r="AD163" s="190"/>
      <c r="AE163" s="191"/>
    </row>
    <row r="164" spans="1:31" ht="68.25" customHeight="1" thickBot="1">
      <c r="A164" s="4"/>
      <c r="B164" s="237" t="s">
        <v>427</v>
      </c>
      <c r="C164" s="40">
        <v>140</v>
      </c>
      <c r="D164" s="41">
        <v>48</v>
      </c>
      <c r="E164" s="57">
        <v>6253504983711</v>
      </c>
      <c r="F164" s="73" t="s">
        <v>428</v>
      </c>
      <c r="G164" s="44"/>
      <c r="H164" s="58" t="s">
        <v>38</v>
      </c>
      <c r="I164" s="120" t="s">
        <v>429</v>
      </c>
      <c r="J164" s="252" t="s">
        <v>430</v>
      </c>
      <c r="K164" s="58" t="s">
        <v>41</v>
      </c>
      <c r="L164" s="122">
        <v>17</v>
      </c>
      <c r="M164" s="122">
        <v>5.5</v>
      </c>
      <c r="N164" s="122">
        <v>5.6</v>
      </c>
      <c r="O164" s="136">
        <v>150</v>
      </c>
      <c r="P164" s="137">
        <v>24</v>
      </c>
      <c r="Q164" s="167">
        <v>35</v>
      </c>
      <c r="R164" s="167">
        <v>34</v>
      </c>
      <c r="S164" s="167">
        <v>12.5</v>
      </c>
      <c r="T164" s="226">
        <f t="shared" si="12"/>
        <v>1.4874999999999999E-2</v>
      </c>
      <c r="U164" s="169">
        <f t="shared" si="11"/>
        <v>4.8499999999999996</v>
      </c>
      <c r="V164" s="136">
        <v>100</v>
      </c>
      <c r="W164" s="136">
        <v>1100</v>
      </c>
      <c r="X164" s="136">
        <v>1848</v>
      </c>
      <c r="Y164" s="118">
        <v>1000</v>
      </c>
      <c r="Z164" s="193"/>
      <c r="AA164" s="194">
        <f>Z164/P164</f>
        <v>0</v>
      </c>
      <c r="AB164" s="192">
        <f>AA164*U164</f>
        <v>0</v>
      </c>
      <c r="AC164" s="192">
        <f>(Q164*R164*S164*AA164)/1000000</f>
        <v>0</v>
      </c>
      <c r="AD164" s="192">
        <f>AA164/V164</f>
        <v>0</v>
      </c>
      <c r="AE164" s="195" t="e">
        <f>#REF!*Z164</f>
        <v>#REF!</v>
      </c>
    </row>
    <row r="165" spans="1:31" ht="69" customHeight="1" thickBot="1">
      <c r="A165" s="4"/>
      <c r="B165" s="238"/>
      <c r="C165" s="47">
        <v>141</v>
      </c>
      <c r="D165" s="41">
        <v>48</v>
      </c>
      <c r="E165" s="42">
        <v>6253504983728</v>
      </c>
      <c r="F165" s="77" t="s">
        <v>431</v>
      </c>
      <c r="G165" s="50"/>
      <c r="H165" s="45" t="s">
        <v>38</v>
      </c>
      <c r="I165" s="123" t="s">
        <v>432</v>
      </c>
      <c r="J165" s="222" t="s">
        <v>430</v>
      </c>
      <c r="K165" s="45" t="s">
        <v>41</v>
      </c>
      <c r="L165" s="124">
        <v>23.4</v>
      </c>
      <c r="M165" s="124">
        <v>5.5</v>
      </c>
      <c r="N165" s="124">
        <v>5.6</v>
      </c>
      <c r="O165" s="138">
        <v>200</v>
      </c>
      <c r="P165" s="125">
        <v>24</v>
      </c>
      <c r="Q165" s="170">
        <v>48</v>
      </c>
      <c r="R165" s="170">
        <v>34</v>
      </c>
      <c r="S165" s="170">
        <v>12.5</v>
      </c>
      <c r="T165" s="226">
        <f t="shared" si="12"/>
        <v>2.0400000000000001E-2</v>
      </c>
      <c r="U165" s="169">
        <f t="shared" si="11"/>
        <v>6.05</v>
      </c>
      <c r="V165" s="138">
        <v>48</v>
      </c>
      <c r="W165" s="138">
        <v>528</v>
      </c>
      <c r="X165" s="138">
        <v>1240</v>
      </c>
      <c r="Y165" s="118">
        <v>1000</v>
      </c>
      <c r="Z165" s="197"/>
      <c r="AA165" s="198">
        <f>Z165/P165</f>
        <v>0</v>
      </c>
      <c r="AB165" s="196">
        <f>AA165*U165</f>
        <v>0</v>
      </c>
      <c r="AC165" s="196">
        <f>(Q165*R165*S165*AA165)/1000000</f>
        <v>0</v>
      </c>
      <c r="AD165" s="196">
        <f>AA165/V165</f>
        <v>0</v>
      </c>
      <c r="AE165" s="199" t="e">
        <f>#REF!*Z165</f>
        <v>#REF!</v>
      </c>
    </row>
    <row r="166" spans="1:31" ht="71.25" customHeight="1" thickBot="1">
      <c r="A166" s="4"/>
      <c r="B166" s="239"/>
      <c r="C166" s="47">
        <v>142</v>
      </c>
      <c r="D166" s="41">
        <v>48</v>
      </c>
      <c r="E166" s="42">
        <v>6253504983735</v>
      </c>
      <c r="F166" s="77" t="s">
        <v>433</v>
      </c>
      <c r="G166" s="50"/>
      <c r="H166" s="45" t="s">
        <v>38</v>
      </c>
      <c r="I166" s="123" t="s">
        <v>434</v>
      </c>
      <c r="J166" s="222" t="s">
        <v>430</v>
      </c>
      <c r="K166" s="45" t="s">
        <v>41</v>
      </c>
      <c r="L166" s="124">
        <v>28.6</v>
      </c>
      <c r="M166" s="124">
        <v>11</v>
      </c>
      <c r="N166" s="124">
        <v>5.6</v>
      </c>
      <c r="O166" s="138">
        <v>500</v>
      </c>
      <c r="P166" s="125">
        <v>12</v>
      </c>
      <c r="Q166" s="170">
        <v>67</v>
      </c>
      <c r="R166" s="170">
        <v>58.5</v>
      </c>
      <c r="S166" s="170">
        <v>12.5</v>
      </c>
      <c r="T166" s="226">
        <f t="shared" si="12"/>
        <v>4.8993750000000003E-2</v>
      </c>
      <c r="U166" s="169">
        <f t="shared" si="11"/>
        <v>7.25</v>
      </c>
      <c r="V166" s="138">
        <v>24</v>
      </c>
      <c r="W166" s="138">
        <v>264</v>
      </c>
      <c r="X166" s="138">
        <v>512</v>
      </c>
      <c r="Y166" s="118">
        <v>1000</v>
      </c>
      <c r="Z166" s="197"/>
      <c r="AA166" s="198">
        <f>Z166/P166</f>
        <v>0</v>
      </c>
      <c r="AB166" s="196">
        <f>AA166*U166</f>
        <v>0</v>
      </c>
      <c r="AC166" s="196">
        <f>(Q166*R166*S166*AA166)/1000000</f>
        <v>0</v>
      </c>
      <c r="AD166" s="196">
        <f>AA166/V166</f>
        <v>0</v>
      </c>
      <c r="AE166" s="199" t="e">
        <f>#REF!*Z166</f>
        <v>#REF!</v>
      </c>
    </row>
    <row r="167" spans="1:31" ht="74.25" customHeight="1" thickBot="1">
      <c r="A167" s="4"/>
      <c r="B167" s="240" t="s">
        <v>435</v>
      </c>
      <c r="C167" s="47">
        <v>143</v>
      </c>
      <c r="D167" s="48">
        <v>49</v>
      </c>
      <c r="E167" s="42">
        <v>6253504983742</v>
      </c>
      <c r="F167" s="77" t="s">
        <v>436</v>
      </c>
      <c r="G167" s="50"/>
      <c r="H167" s="45" t="s">
        <v>38</v>
      </c>
      <c r="I167" s="123" t="s">
        <v>437</v>
      </c>
      <c r="J167" s="222" t="s">
        <v>430</v>
      </c>
      <c r="K167" s="45"/>
      <c r="L167" s="124">
        <v>18.75</v>
      </c>
      <c r="M167" s="124">
        <v>6.1</v>
      </c>
      <c r="N167" s="124">
        <v>6.5</v>
      </c>
      <c r="O167" s="138">
        <v>300</v>
      </c>
      <c r="P167" s="125">
        <v>24</v>
      </c>
      <c r="Q167" s="170">
        <v>57.5</v>
      </c>
      <c r="R167" s="170">
        <v>25.5</v>
      </c>
      <c r="S167" s="170">
        <v>14</v>
      </c>
      <c r="T167" s="226">
        <f t="shared" si="12"/>
        <v>2.0527500000000001E-2</v>
      </c>
      <c r="U167" s="169">
        <f t="shared" si="11"/>
        <v>8.4499999999999993</v>
      </c>
      <c r="V167" s="138">
        <v>78</v>
      </c>
      <c r="W167" s="138">
        <v>858</v>
      </c>
      <c r="X167" s="138">
        <v>1260</v>
      </c>
      <c r="Y167" s="118">
        <v>1000</v>
      </c>
      <c r="Z167" s="197"/>
      <c r="AA167" s="198"/>
      <c r="AB167" s="196"/>
      <c r="AC167" s="196"/>
      <c r="AD167" s="196"/>
      <c r="AE167" s="199"/>
    </row>
    <row r="168" spans="1:31" ht="71.25" customHeight="1" thickBot="1">
      <c r="A168" s="4"/>
      <c r="B168" s="241"/>
      <c r="C168" s="47">
        <v>144</v>
      </c>
      <c r="D168" s="48">
        <v>49</v>
      </c>
      <c r="E168" s="42">
        <v>6253504983759</v>
      </c>
      <c r="F168" s="77" t="s">
        <v>438</v>
      </c>
      <c r="G168" s="50"/>
      <c r="H168" s="45" t="s">
        <v>38</v>
      </c>
      <c r="I168" s="123" t="s">
        <v>439</v>
      </c>
      <c r="J168" s="222" t="s">
        <v>430</v>
      </c>
      <c r="K168" s="45"/>
      <c r="L168" s="124">
        <v>24.9</v>
      </c>
      <c r="M168" s="124">
        <v>6.1</v>
      </c>
      <c r="N168" s="124">
        <v>6.5</v>
      </c>
      <c r="O168" s="138">
        <v>400</v>
      </c>
      <c r="P168" s="125">
        <v>24</v>
      </c>
      <c r="Q168" s="170">
        <v>51</v>
      </c>
      <c r="R168" s="170">
        <v>25.5</v>
      </c>
      <c r="S168" s="170">
        <v>14</v>
      </c>
      <c r="T168" s="226">
        <f t="shared" si="12"/>
        <v>1.8207000000000001E-2</v>
      </c>
      <c r="U168" s="169">
        <f t="shared" si="11"/>
        <v>10.85</v>
      </c>
      <c r="V168" s="138">
        <v>48</v>
      </c>
      <c r="W168" s="138">
        <v>528</v>
      </c>
      <c r="X168" s="138">
        <v>990</v>
      </c>
      <c r="Y168" s="118">
        <v>1000</v>
      </c>
      <c r="Z168" s="197"/>
      <c r="AA168" s="198"/>
      <c r="AB168" s="196"/>
      <c r="AC168" s="196"/>
      <c r="AD168" s="196"/>
      <c r="AE168" s="199"/>
    </row>
    <row r="169" spans="1:31" ht="66.75" customHeight="1" thickBot="1">
      <c r="A169" s="4"/>
      <c r="B169" s="242"/>
      <c r="C169" s="47">
        <v>145</v>
      </c>
      <c r="D169" s="48">
        <v>49</v>
      </c>
      <c r="E169" s="42">
        <v>6253504983766</v>
      </c>
      <c r="F169" s="77" t="s">
        <v>440</v>
      </c>
      <c r="G169" s="50"/>
      <c r="H169" s="45" t="s">
        <v>38</v>
      </c>
      <c r="I169" s="123" t="s">
        <v>441</v>
      </c>
      <c r="J169" s="222" t="s">
        <v>430</v>
      </c>
      <c r="K169" s="45"/>
      <c r="L169" s="124">
        <v>31.1</v>
      </c>
      <c r="M169" s="124">
        <v>6.1</v>
      </c>
      <c r="N169" s="124">
        <v>6.5</v>
      </c>
      <c r="O169" s="138">
        <v>500</v>
      </c>
      <c r="P169" s="125">
        <v>24</v>
      </c>
      <c r="Q169" s="170">
        <v>32.5</v>
      </c>
      <c r="R169" s="170">
        <v>37.6</v>
      </c>
      <c r="S169" s="170">
        <v>27</v>
      </c>
      <c r="T169" s="226">
        <f t="shared" si="12"/>
        <v>3.2994000000000002E-2</v>
      </c>
      <c r="U169" s="169">
        <f t="shared" si="11"/>
        <v>13.25</v>
      </c>
      <c r="V169" s="138">
        <v>42</v>
      </c>
      <c r="W169" s="138">
        <v>462</v>
      </c>
      <c r="X169" s="138">
        <v>735</v>
      </c>
      <c r="Y169" s="118">
        <v>1000</v>
      </c>
      <c r="Z169" s="197"/>
      <c r="AA169" s="198"/>
      <c r="AB169" s="196"/>
      <c r="AC169" s="196"/>
      <c r="AD169" s="196"/>
      <c r="AE169" s="199"/>
    </row>
    <row r="170" spans="1:31" ht="69.75" customHeight="1" thickBot="1">
      <c r="A170" s="4"/>
      <c r="B170" s="240" t="s">
        <v>442</v>
      </c>
      <c r="C170" s="47">
        <v>146</v>
      </c>
      <c r="D170" s="48">
        <v>50</v>
      </c>
      <c r="E170" s="42">
        <v>6253504983773</v>
      </c>
      <c r="F170" s="77" t="s">
        <v>443</v>
      </c>
      <c r="G170" s="50"/>
      <c r="H170" s="45" t="s">
        <v>38</v>
      </c>
      <c r="I170" s="123" t="s">
        <v>444</v>
      </c>
      <c r="J170" s="222" t="s">
        <v>430</v>
      </c>
      <c r="K170" s="45"/>
      <c r="L170" s="124">
        <v>19.87</v>
      </c>
      <c r="M170" s="124">
        <v>6.6</v>
      </c>
      <c r="N170" s="124">
        <v>7.4</v>
      </c>
      <c r="O170" s="138">
        <v>450</v>
      </c>
      <c r="P170" s="125">
        <v>24</v>
      </c>
      <c r="Q170" s="170">
        <v>41</v>
      </c>
      <c r="R170" s="170">
        <v>41</v>
      </c>
      <c r="S170" s="170">
        <v>16</v>
      </c>
      <c r="T170" s="226">
        <f t="shared" si="12"/>
        <v>2.6896E-2</v>
      </c>
      <c r="U170" s="169">
        <f t="shared" si="11"/>
        <v>12.05</v>
      </c>
      <c r="V170" s="138">
        <v>66</v>
      </c>
      <c r="W170" s="138">
        <v>726</v>
      </c>
      <c r="X170" s="138">
        <v>1092</v>
      </c>
      <c r="Y170" s="118">
        <v>1000</v>
      </c>
      <c r="Z170" s="197"/>
      <c r="AA170" s="198"/>
      <c r="AB170" s="196"/>
      <c r="AC170" s="196"/>
      <c r="AD170" s="196"/>
      <c r="AE170" s="199"/>
    </row>
    <row r="171" spans="1:31" ht="72.75" customHeight="1" thickBot="1">
      <c r="A171" s="4"/>
      <c r="B171" s="243"/>
      <c r="C171" s="47">
        <v>147</v>
      </c>
      <c r="D171" s="48">
        <v>50</v>
      </c>
      <c r="E171" s="42">
        <v>6253504983780</v>
      </c>
      <c r="F171" s="77" t="s">
        <v>445</v>
      </c>
      <c r="G171" s="50"/>
      <c r="H171" s="45" t="s">
        <v>38</v>
      </c>
      <c r="I171" s="123" t="s">
        <v>446</v>
      </c>
      <c r="J171" s="222" t="s">
        <v>430</v>
      </c>
      <c r="K171" s="45"/>
      <c r="L171" s="124">
        <v>26.5</v>
      </c>
      <c r="M171" s="124">
        <v>6.6</v>
      </c>
      <c r="N171" s="124">
        <v>7.4</v>
      </c>
      <c r="O171" s="138">
        <v>600</v>
      </c>
      <c r="P171" s="125">
        <v>24</v>
      </c>
      <c r="Q171" s="170">
        <v>54</v>
      </c>
      <c r="R171" s="170">
        <v>41</v>
      </c>
      <c r="S171" s="170">
        <v>16</v>
      </c>
      <c r="T171" s="226">
        <f t="shared" si="12"/>
        <v>3.5423999999999997E-2</v>
      </c>
      <c r="U171" s="169">
        <f t="shared" ref="U171:U214" si="13">((O171*P171)+1250)/1000</f>
        <v>15.65</v>
      </c>
      <c r="V171" s="138">
        <v>54</v>
      </c>
      <c r="W171" s="138">
        <v>594</v>
      </c>
      <c r="X171" s="138">
        <v>672</v>
      </c>
      <c r="Y171" s="118">
        <v>1000</v>
      </c>
      <c r="Z171" s="197"/>
      <c r="AA171" s="198"/>
      <c r="AB171" s="196"/>
      <c r="AC171" s="196"/>
      <c r="AD171" s="196"/>
      <c r="AE171" s="199"/>
    </row>
    <row r="172" spans="1:31" ht="106.5" customHeight="1" thickBot="1">
      <c r="A172" s="4"/>
      <c r="B172" s="244" t="s">
        <v>447</v>
      </c>
      <c r="C172" s="47">
        <v>148</v>
      </c>
      <c r="D172" s="48">
        <v>50</v>
      </c>
      <c r="E172" s="42">
        <v>6253504983797</v>
      </c>
      <c r="F172" s="77" t="s">
        <v>448</v>
      </c>
      <c r="G172" s="50"/>
      <c r="H172" s="45" t="s">
        <v>38</v>
      </c>
      <c r="I172" s="123" t="s">
        <v>449</v>
      </c>
      <c r="J172" s="222" t="s">
        <v>430</v>
      </c>
      <c r="K172" s="45" t="s">
        <v>41</v>
      </c>
      <c r="L172" s="124">
        <v>23.27</v>
      </c>
      <c r="M172" s="124">
        <v>7.2</v>
      </c>
      <c r="N172" s="124">
        <v>8.5</v>
      </c>
      <c r="O172" s="138">
        <v>600</v>
      </c>
      <c r="P172" s="125">
        <v>24</v>
      </c>
      <c r="Q172" s="170">
        <v>47.5</v>
      </c>
      <c r="R172" s="170">
        <v>44.5</v>
      </c>
      <c r="S172" s="170">
        <v>18</v>
      </c>
      <c r="T172" s="226">
        <f t="shared" si="12"/>
        <v>3.8047499999999998E-2</v>
      </c>
      <c r="U172" s="169">
        <f t="shared" si="13"/>
        <v>15.65</v>
      </c>
      <c r="V172" s="138">
        <v>21</v>
      </c>
      <c r="W172" s="138">
        <v>231</v>
      </c>
      <c r="X172" s="138">
        <v>665</v>
      </c>
      <c r="Y172" s="118">
        <v>1000</v>
      </c>
      <c r="Z172" s="197"/>
      <c r="AA172" s="198">
        <f>Z172/P172</f>
        <v>0</v>
      </c>
      <c r="AB172" s="196">
        <f>AA172*U172</f>
        <v>0</v>
      </c>
      <c r="AC172" s="196">
        <f>(Q172*R172*S172*AA172)/1000000</f>
        <v>0</v>
      </c>
      <c r="AD172" s="196">
        <f>AA172/V172</f>
        <v>0</v>
      </c>
      <c r="AE172" s="199" t="e">
        <f>#REF!*Z172</f>
        <v>#REF!</v>
      </c>
    </row>
    <row r="173" spans="1:31" ht="61.5" customHeight="1" thickBot="1">
      <c r="A173" s="4"/>
      <c r="B173" s="240" t="s">
        <v>450</v>
      </c>
      <c r="C173" s="47">
        <v>149</v>
      </c>
      <c r="D173" s="48">
        <v>51</v>
      </c>
      <c r="E173" s="42">
        <v>6253504983803</v>
      </c>
      <c r="F173" s="77" t="s">
        <v>451</v>
      </c>
      <c r="G173" s="50"/>
      <c r="H173" s="45" t="s">
        <v>38</v>
      </c>
      <c r="I173" s="123" t="s">
        <v>452</v>
      </c>
      <c r="J173" s="222" t="s">
        <v>430</v>
      </c>
      <c r="K173" s="45" t="s">
        <v>41</v>
      </c>
      <c r="L173" s="124">
        <v>28.6</v>
      </c>
      <c r="M173" s="124">
        <v>5.5</v>
      </c>
      <c r="N173" s="124">
        <v>5.6</v>
      </c>
      <c r="O173" s="138">
        <v>250</v>
      </c>
      <c r="P173" s="125">
        <v>12</v>
      </c>
      <c r="Q173" s="170">
        <v>29</v>
      </c>
      <c r="R173" s="170">
        <v>34</v>
      </c>
      <c r="S173" s="170">
        <v>12</v>
      </c>
      <c r="T173" s="226">
        <f t="shared" si="12"/>
        <v>1.1832000000000001E-2</v>
      </c>
      <c r="U173" s="169">
        <f t="shared" si="13"/>
        <v>4.25</v>
      </c>
      <c r="V173" s="138">
        <v>48</v>
      </c>
      <c r="W173" s="138">
        <v>528</v>
      </c>
      <c r="X173" s="138">
        <v>1024</v>
      </c>
      <c r="Y173" s="118">
        <v>1000</v>
      </c>
      <c r="Z173" s="197"/>
      <c r="AA173" s="198">
        <f>Z173/P173</f>
        <v>0</v>
      </c>
      <c r="AB173" s="196">
        <f>AA173*U173</f>
        <v>0</v>
      </c>
      <c r="AC173" s="196">
        <f>(Q173*R173*S173*AA173)/1000000</f>
        <v>0</v>
      </c>
      <c r="AD173" s="196">
        <f>AA173/V173</f>
        <v>0</v>
      </c>
      <c r="AE173" s="199" t="e">
        <f>#REF!*Z173</f>
        <v>#REF!</v>
      </c>
    </row>
    <row r="174" spans="1:31" ht="77.25" customHeight="1" thickBot="1">
      <c r="A174" s="4"/>
      <c r="B174" s="238"/>
      <c r="C174" s="47">
        <v>150</v>
      </c>
      <c r="D174" s="48">
        <v>51</v>
      </c>
      <c r="E174" s="42">
        <v>5253504983810</v>
      </c>
      <c r="F174" s="77" t="s">
        <v>453</v>
      </c>
      <c r="G174" s="50"/>
      <c r="H174" s="45" t="s">
        <v>38</v>
      </c>
      <c r="I174" s="123" t="s">
        <v>454</v>
      </c>
      <c r="J174" s="222" t="s">
        <v>430</v>
      </c>
      <c r="K174" s="45" t="s">
        <v>41</v>
      </c>
      <c r="L174" s="124">
        <v>28.6</v>
      </c>
      <c r="M174" s="124">
        <v>11</v>
      </c>
      <c r="N174" s="124">
        <v>5.6</v>
      </c>
      <c r="O174" s="138">
        <v>500</v>
      </c>
      <c r="P174" s="125">
        <v>6</v>
      </c>
      <c r="Q174" s="170">
        <v>29</v>
      </c>
      <c r="R174" s="170">
        <v>34</v>
      </c>
      <c r="S174" s="170">
        <v>12</v>
      </c>
      <c r="T174" s="226">
        <f t="shared" si="12"/>
        <v>1.1832000000000001E-2</v>
      </c>
      <c r="U174" s="169">
        <f t="shared" si="13"/>
        <v>4.25</v>
      </c>
      <c r="V174" s="138">
        <v>24</v>
      </c>
      <c r="W174" s="138">
        <v>264</v>
      </c>
      <c r="X174" s="138">
        <v>512</v>
      </c>
      <c r="Y174" s="118">
        <v>1000</v>
      </c>
      <c r="Z174" s="197"/>
      <c r="AA174" s="198">
        <f>Z174/P174</f>
        <v>0</v>
      </c>
      <c r="AB174" s="196">
        <f>AA174*U174</f>
        <v>0</v>
      </c>
      <c r="AC174" s="196">
        <f>(Q174*R174*S174*AA174)/1000000</f>
        <v>0</v>
      </c>
      <c r="AD174" s="196">
        <f>AA174/V174</f>
        <v>0</v>
      </c>
      <c r="AE174" s="199" t="e">
        <f>#REF!*Z174</f>
        <v>#REF!</v>
      </c>
    </row>
    <row r="175" spans="1:31" ht="71.25" customHeight="1" thickBot="1">
      <c r="A175" s="4"/>
      <c r="B175" s="238"/>
      <c r="C175" s="47">
        <v>151</v>
      </c>
      <c r="D175" s="48">
        <v>52</v>
      </c>
      <c r="E175" s="42">
        <v>6253504983827</v>
      </c>
      <c r="F175" s="77" t="s">
        <v>455</v>
      </c>
      <c r="G175" s="50"/>
      <c r="H175" s="45" t="s">
        <v>38</v>
      </c>
      <c r="I175" s="123" t="s">
        <v>456</v>
      </c>
      <c r="J175" s="222" t="s">
        <v>457</v>
      </c>
      <c r="K175" s="45" t="s">
        <v>41</v>
      </c>
      <c r="L175" s="124">
        <v>29.5</v>
      </c>
      <c r="M175" s="124">
        <v>11.99</v>
      </c>
      <c r="N175" s="124">
        <v>6.4</v>
      </c>
      <c r="O175" s="138">
        <v>400</v>
      </c>
      <c r="P175" s="125">
        <v>6</v>
      </c>
      <c r="Q175" s="170">
        <v>30</v>
      </c>
      <c r="R175" s="170">
        <v>37</v>
      </c>
      <c r="S175" s="170">
        <v>14</v>
      </c>
      <c r="T175" s="226">
        <f t="shared" si="12"/>
        <v>1.554E-2</v>
      </c>
      <c r="U175" s="169">
        <f t="shared" si="13"/>
        <v>3.65</v>
      </c>
      <c r="V175" s="138">
        <v>16</v>
      </c>
      <c r="W175" s="138">
        <v>176</v>
      </c>
      <c r="X175" s="138">
        <v>480</v>
      </c>
      <c r="Y175" s="118">
        <v>1000</v>
      </c>
      <c r="Z175" s="197"/>
      <c r="AA175" s="198">
        <f>Z175/P175</f>
        <v>0</v>
      </c>
      <c r="AB175" s="196">
        <f>AA175*U175</f>
        <v>0</v>
      </c>
      <c r="AC175" s="196">
        <f>(Q175*R175*S175*AA175)/1000000</f>
        <v>0</v>
      </c>
      <c r="AD175" s="196">
        <f>AA175/V175</f>
        <v>0</v>
      </c>
      <c r="AE175" s="199" t="e">
        <f>#REF!*Z175</f>
        <v>#REF!</v>
      </c>
    </row>
    <row r="176" spans="1:31" ht="69.75" customHeight="1" thickBot="1">
      <c r="A176" s="4"/>
      <c r="B176" s="238"/>
      <c r="C176" s="47">
        <v>152</v>
      </c>
      <c r="D176" s="48">
        <v>52</v>
      </c>
      <c r="E176" s="42">
        <v>6253504983834</v>
      </c>
      <c r="F176" s="77" t="s">
        <v>458</v>
      </c>
      <c r="G176" s="50"/>
      <c r="H176" s="45" t="s">
        <v>38</v>
      </c>
      <c r="I176" s="123" t="s">
        <v>459</v>
      </c>
      <c r="J176" s="222" t="s">
        <v>457</v>
      </c>
      <c r="K176" s="45" t="s">
        <v>41</v>
      </c>
      <c r="L176" s="124">
        <v>28.9</v>
      </c>
      <c r="M176" s="124">
        <v>23</v>
      </c>
      <c r="N176" s="124">
        <v>6.4</v>
      </c>
      <c r="O176" s="138">
        <v>800</v>
      </c>
      <c r="P176" s="125">
        <v>4</v>
      </c>
      <c r="Q176" s="170">
        <v>30</v>
      </c>
      <c r="R176" s="170">
        <v>45</v>
      </c>
      <c r="S176" s="170">
        <v>14</v>
      </c>
      <c r="T176" s="226">
        <f t="shared" si="12"/>
        <v>1.89E-2</v>
      </c>
      <c r="U176" s="169">
        <f t="shared" si="13"/>
        <v>4.45</v>
      </c>
      <c r="V176" s="138">
        <v>8</v>
      </c>
      <c r="W176" s="138">
        <v>88</v>
      </c>
      <c r="X176" s="138">
        <v>240</v>
      </c>
      <c r="Y176" s="118">
        <v>1000</v>
      </c>
      <c r="Z176" s="197"/>
      <c r="AA176" s="198">
        <f>Z176/P176</f>
        <v>0</v>
      </c>
      <c r="AB176" s="196">
        <f>AA176*U176</f>
        <v>0</v>
      </c>
      <c r="AC176" s="196">
        <f>(Q176*R176*S176*AA176)/1000000</f>
        <v>0</v>
      </c>
      <c r="AD176" s="196">
        <f>AA176/V176</f>
        <v>0</v>
      </c>
      <c r="AE176" s="199" t="e">
        <f>#REF!*Z176</f>
        <v>#REF!</v>
      </c>
    </row>
    <row r="177" spans="1:31" ht="75.75" customHeight="1" thickBot="1">
      <c r="A177" s="4"/>
      <c r="B177" s="238"/>
      <c r="C177" s="47">
        <v>153</v>
      </c>
      <c r="D177" s="48">
        <v>52</v>
      </c>
      <c r="E177" s="42">
        <v>6253504983841</v>
      </c>
      <c r="F177" s="77" t="s">
        <v>460</v>
      </c>
      <c r="G177" s="50"/>
      <c r="H177" s="45" t="s">
        <v>38</v>
      </c>
      <c r="I177" s="123" t="s">
        <v>461</v>
      </c>
      <c r="J177" s="222" t="s">
        <v>457</v>
      </c>
      <c r="K177" s="45" t="s">
        <v>41</v>
      </c>
      <c r="L177" s="124">
        <v>28.9</v>
      </c>
      <c r="M177" s="124">
        <v>23.5</v>
      </c>
      <c r="N177" s="124">
        <v>6.4</v>
      </c>
      <c r="O177" s="138">
        <v>800</v>
      </c>
      <c r="P177" s="125">
        <v>4</v>
      </c>
      <c r="Q177" s="170">
        <v>30</v>
      </c>
      <c r="R177" s="170">
        <v>45</v>
      </c>
      <c r="S177" s="170">
        <v>14</v>
      </c>
      <c r="T177" s="226">
        <f t="shared" si="12"/>
        <v>1.89E-2</v>
      </c>
      <c r="U177" s="169">
        <f t="shared" si="13"/>
        <v>4.45</v>
      </c>
      <c r="V177" s="138">
        <v>8</v>
      </c>
      <c r="W177" s="138">
        <v>88</v>
      </c>
      <c r="X177" s="138">
        <v>240</v>
      </c>
      <c r="Y177" s="118">
        <v>1000</v>
      </c>
      <c r="Z177" s="197"/>
      <c r="AA177" s="198">
        <f>Z177/P177</f>
        <v>0</v>
      </c>
      <c r="AB177" s="196">
        <f>AA177*U177</f>
        <v>0</v>
      </c>
      <c r="AC177" s="196">
        <f>(Q177*R177*S177*AA177)/1000000</f>
        <v>0</v>
      </c>
      <c r="AD177" s="196">
        <f>AA177/V177</f>
        <v>0</v>
      </c>
      <c r="AE177" s="199" t="e">
        <f>#REF!*Z177</f>
        <v>#REF!</v>
      </c>
    </row>
    <row r="178" spans="1:31" ht="80.25" customHeight="1" thickBot="1">
      <c r="A178" s="4"/>
      <c r="B178" s="238"/>
      <c r="C178" s="47">
        <v>154</v>
      </c>
      <c r="D178" s="48">
        <v>53</v>
      </c>
      <c r="E178" s="42">
        <v>6253504983858</v>
      </c>
      <c r="F178" s="77" t="s">
        <v>462</v>
      </c>
      <c r="G178" s="50"/>
      <c r="H178" s="45" t="s">
        <v>38</v>
      </c>
      <c r="I178" s="123" t="s">
        <v>463</v>
      </c>
      <c r="J178" s="222" t="s">
        <v>92</v>
      </c>
      <c r="K178" s="45" t="s">
        <v>41</v>
      </c>
      <c r="L178" s="124">
        <v>18</v>
      </c>
      <c r="M178" s="124">
        <v>13.2</v>
      </c>
      <c r="N178" s="124">
        <v>11</v>
      </c>
      <c r="O178" s="138">
        <v>250</v>
      </c>
      <c r="P178" s="125">
        <v>6</v>
      </c>
      <c r="Q178" s="170">
        <v>42</v>
      </c>
      <c r="R178" s="170">
        <v>18.5</v>
      </c>
      <c r="S178" s="170">
        <v>23</v>
      </c>
      <c r="T178" s="226">
        <f t="shared" si="12"/>
        <v>1.7871000000000001E-2</v>
      </c>
      <c r="U178" s="169">
        <f t="shared" si="13"/>
        <v>2.75</v>
      </c>
      <c r="V178" s="138">
        <v>16</v>
      </c>
      <c r="W178" s="138">
        <v>176</v>
      </c>
      <c r="X178" s="138">
        <v>1080</v>
      </c>
      <c r="Y178" s="118">
        <v>1000</v>
      </c>
      <c r="Z178" s="197"/>
      <c r="AA178" s="198">
        <f>Z178/P178</f>
        <v>0</v>
      </c>
      <c r="AB178" s="196">
        <f>AA178*U178</f>
        <v>0</v>
      </c>
      <c r="AC178" s="196">
        <f>(Q178*R178*S178*AA178)/1000000</f>
        <v>0</v>
      </c>
      <c r="AD178" s="196">
        <f>AA178/V178</f>
        <v>0</v>
      </c>
      <c r="AE178" s="199" t="e">
        <f>#REF!*Z178</f>
        <v>#REF!</v>
      </c>
    </row>
    <row r="179" spans="1:31" ht="84" customHeight="1" thickBot="1">
      <c r="A179" s="4"/>
      <c r="B179" s="216"/>
      <c r="C179" s="52">
        <v>155</v>
      </c>
      <c r="D179" s="263">
        <v>53</v>
      </c>
      <c r="E179" s="278">
        <v>6253504983865</v>
      </c>
      <c r="F179" s="279" t="s">
        <v>464</v>
      </c>
      <c r="G179" s="280"/>
      <c r="H179" s="281" t="s">
        <v>38</v>
      </c>
      <c r="I179" s="282" t="s">
        <v>465</v>
      </c>
      <c r="J179" s="283" t="s">
        <v>92</v>
      </c>
      <c r="K179" s="281" t="s">
        <v>41</v>
      </c>
      <c r="L179" s="285">
        <v>18</v>
      </c>
      <c r="M179" s="285">
        <v>13.2</v>
      </c>
      <c r="N179" s="285">
        <v>11</v>
      </c>
      <c r="O179" s="286">
        <v>400</v>
      </c>
      <c r="P179" s="287">
        <v>6</v>
      </c>
      <c r="Q179" s="288">
        <v>42</v>
      </c>
      <c r="R179" s="288">
        <v>18.5</v>
      </c>
      <c r="S179" s="288">
        <v>23</v>
      </c>
      <c r="T179" s="289">
        <f t="shared" si="12"/>
        <v>1.7871000000000001E-2</v>
      </c>
      <c r="U179" s="290">
        <f t="shared" si="13"/>
        <v>3.65</v>
      </c>
      <c r="V179" s="286">
        <v>16</v>
      </c>
      <c r="W179" s="286">
        <v>176</v>
      </c>
      <c r="X179" s="286">
        <v>1080</v>
      </c>
      <c r="Y179" s="118">
        <v>1000</v>
      </c>
      <c r="Z179" s="201"/>
      <c r="AA179" s="202">
        <f>Z179/P179</f>
        <v>0</v>
      </c>
      <c r="AB179" s="200">
        <f>AA179*U179</f>
        <v>0</v>
      </c>
      <c r="AC179" s="200">
        <f>(Q179*R179*S179*AA179)/1000000</f>
        <v>0</v>
      </c>
      <c r="AD179" s="200">
        <f>AA179/V179</f>
        <v>0</v>
      </c>
      <c r="AE179" s="203" t="e">
        <f>#REF!*Z179</f>
        <v>#REF!</v>
      </c>
    </row>
    <row r="180" spans="1:31" ht="26.25" thickBot="1">
      <c r="B180" s="32"/>
      <c r="C180" s="33" t="s">
        <v>466</v>
      </c>
      <c r="D180" s="34"/>
      <c r="E180" s="35"/>
      <c r="F180" s="36"/>
      <c r="G180" s="37"/>
      <c r="H180" s="38"/>
      <c r="I180" s="105"/>
      <c r="J180" s="38"/>
      <c r="K180" s="38"/>
      <c r="L180" s="82"/>
      <c r="M180" s="106"/>
      <c r="N180" s="106"/>
      <c r="O180" s="107"/>
      <c r="P180" s="36"/>
      <c r="Q180" s="164"/>
      <c r="R180" s="164"/>
      <c r="S180" s="164"/>
      <c r="T180" s="164"/>
      <c r="U180" s="164"/>
      <c r="V180" s="164"/>
      <c r="W180" s="164"/>
      <c r="X180" s="107"/>
      <c r="Y180" s="118">
        <v>1000</v>
      </c>
      <c r="Z180" s="190"/>
      <c r="AA180" s="190"/>
      <c r="AB180" s="190"/>
      <c r="AC180" s="190"/>
      <c r="AD180" s="190"/>
      <c r="AE180" s="191"/>
    </row>
    <row r="181" spans="1:31" ht="76.5" customHeight="1" thickBot="1">
      <c r="A181" s="4"/>
      <c r="B181" s="218" t="s">
        <v>467</v>
      </c>
      <c r="C181" s="47">
        <v>156</v>
      </c>
      <c r="D181" s="48">
        <v>54</v>
      </c>
      <c r="E181" s="76">
        <v>6253504981861</v>
      </c>
      <c r="F181" s="77" t="s">
        <v>468</v>
      </c>
      <c r="G181" s="50"/>
      <c r="H181" s="45" t="s">
        <v>38</v>
      </c>
      <c r="I181" s="123" t="s">
        <v>469</v>
      </c>
      <c r="J181" s="222" t="s">
        <v>40</v>
      </c>
      <c r="K181" s="45" t="s">
        <v>41</v>
      </c>
      <c r="L181" s="124">
        <v>9.4</v>
      </c>
      <c r="M181" s="124">
        <v>2.57</v>
      </c>
      <c r="N181" s="124">
        <v>10</v>
      </c>
      <c r="O181" s="138">
        <v>120</v>
      </c>
      <c r="P181" s="125">
        <v>48</v>
      </c>
      <c r="Q181" s="170">
        <v>42</v>
      </c>
      <c r="R181" s="170">
        <v>21</v>
      </c>
      <c r="S181" s="170">
        <v>17</v>
      </c>
      <c r="T181" s="226">
        <f t="shared" si="12"/>
        <v>1.4994E-2</v>
      </c>
      <c r="U181" s="169">
        <f t="shared" si="13"/>
        <v>7.01</v>
      </c>
      <c r="V181" s="112">
        <v>135</v>
      </c>
      <c r="W181" s="138">
        <v>1485</v>
      </c>
      <c r="X181" s="138">
        <v>2080</v>
      </c>
      <c r="Y181" s="118">
        <v>1000</v>
      </c>
      <c r="Z181" s="197"/>
      <c r="AA181" s="198">
        <f>Z181/P181</f>
        <v>0</v>
      </c>
      <c r="AB181" s="196">
        <f>AA181*U181</f>
        <v>0</v>
      </c>
      <c r="AC181" s="196">
        <f>(Q181*R181*S181*AA181)/1000000</f>
        <v>0</v>
      </c>
      <c r="AD181" s="196">
        <f>AA181/V181</f>
        <v>0</v>
      </c>
      <c r="AE181" s="199" t="e">
        <f>#REF!*Z181</f>
        <v>#REF!</v>
      </c>
    </row>
    <row r="182" spans="1:31" ht="77.25" customHeight="1" thickBot="1">
      <c r="A182" s="4"/>
      <c r="B182" s="245"/>
      <c r="C182" s="52">
        <v>157</v>
      </c>
      <c r="D182" s="48">
        <v>54</v>
      </c>
      <c r="E182" s="246">
        <v>6253504983070</v>
      </c>
      <c r="F182" s="220" t="s">
        <v>470</v>
      </c>
      <c r="G182" s="55"/>
      <c r="H182" s="115" t="s">
        <v>38</v>
      </c>
      <c r="I182" s="139" t="s">
        <v>471</v>
      </c>
      <c r="J182" s="223" t="s">
        <v>40</v>
      </c>
      <c r="K182" s="115" t="s">
        <v>41</v>
      </c>
      <c r="L182" s="116">
        <v>13.8</v>
      </c>
      <c r="M182" s="116">
        <v>2.57</v>
      </c>
      <c r="N182" s="116">
        <v>10</v>
      </c>
      <c r="O182" s="224">
        <v>180</v>
      </c>
      <c r="P182" s="221">
        <v>36</v>
      </c>
      <c r="Q182" s="171">
        <v>42</v>
      </c>
      <c r="R182" s="171">
        <v>20</v>
      </c>
      <c r="S182" s="171">
        <v>17</v>
      </c>
      <c r="T182" s="228">
        <f t="shared" si="12"/>
        <v>1.4279999999999999E-2</v>
      </c>
      <c r="U182" s="173">
        <f t="shared" si="13"/>
        <v>7.73</v>
      </c>
      <c r="V182" s="118">
        <v>108</v>
      </c>
      <c r="W182" s="224">
        <v>1188</v>
      </c>
      <c r="X182" s="224">
        <v>1840</v>
      </c>
      <c r="Y182" s="118">
        <v>1000</v>
      </c>
      <c r="Z182" s="201"/>
      <c r="AA182" s="202">
        <f>Z182/P182</f>
        <v>0</v>
      </c>
      <c r="AB182" s="200">
        <f>AA182*U182</f>
        <v>0</v>
      </c>
      <c r="AC182" s="200">
        <f>(Q182*R182*S182*AA182)/1000000</f>
        <v>0</v>
      </c>
      <c r="AD182" s="200">
        <f>AA182/V182</f>
        <v>0</v>
      </c>
      <c r="AE182" s="203" t="e">
        <f>#REF!*Z182</f>
        <v>#REF!</v>
      </c>
    </row>
    <row r="183" spans="1:31" ht="26.25" thickBot="1">
      <c r="B183" s="32"/>
      <c r="C183" s="33" t="s">
        <v>472</v>
      </c>
      <c r="D183" s="34"/>
      <c r="E183" s="35"/>
      <c r="F183" s="36"/>
      <c r="G183" s="37"/>
      <c r="H183" s="38"/>
      <c r="I183" s="105"/>
      <c r="J183" s="38"/>
      <c r="K183" s="38"/>
      <c r="L183" s="82"/>
      <c r="M183" s="106"/>
      <c r="N183" s="106"/>
      <c r="O183" s="107"/>
      <c r="P183" s="36"/>
      <c r="Q183" s="164"/>
      <c r="R183" s="164"/>
      <c r="S183" s="164"/>
      <c r="T183" s="164"/>
      <c r="U183" s="164"/>
      <c r="V183" s="107"/>
      <c r="W183" s="107"/>
      <c r="X183" s="107"/>
      <c r="Y183" s="118">
        <v>1000</v>
      </c>
      <c r="Z183" s="190"/>
      <c r="AA183" s="190"/>
      <c r="AB183" s="190"/>
      <c r="AC183" s="190"/>
      <c r="AD183" s="190"/>
      <c r="AE183" s="191"/>
    </row>
    <row r="184" spans="1:31" ht="82.5" customHeight="1" thickBot="1">
      <c r="A184" s="4"/>
      <c r="B184" s="218" t="s">
        <v>427</v>
      </c>
      <c r="C184" s="47">
        <v>158</v>
      </c>
      <c r="D184" s="48">
        <v>55</v>
      </c>
      <c r="E184" s="42">
        <v>6253504983872</v>
      </c>
      <c r="F184" s="77" t="s">
        <v>473</v>
      </c>
      <c r="G184" s="50"/>
      <c r="H184" s="45" t="s">
        <v>38</v>
      </c>
      <c r="I184" s="108" t="s">
        <v>474</v>
      </c>
      <c r="J184" s="222" t="s">
        <v>92</v>
      </c>
      <c r="K184" s="45" t="s">
        <v>41</v>
      </c>
      <c r="L184" s="124">
        <v>23.7</v>
      </c>
      <c r="M184" s="124">
        <v>23.7</v>
      </c>
      <c r="N184" s="124">
        <v>23.2</v>
      </c>
      <c r="O184" s="112">
        <v>5000</v>
      </c>
      <c r="P184" s="113">
        <v>2</v>
      </c>
      <c r="Q184" s="225">
        <v>48.5</v>
      </c>
      <c r="R184" s="225">
        <v>25</v>
      </c>
      <c r="S184" s="170">
        <v>24.5</v>
      </c>
      <c r="T184" s="226">
        <f t="shared" si="12"/>
        <v>2.970625E-2</v>
      </c>
      <c r="U184" s="169">
        <f t="shared" si="13"/>
        <v>11.25</v>
      </c>
      <c r="V184" s="138">
        <v>48</v>
      </c>
      <c r="W184" s="138">
        <v>528</v>
      </c>
      <c r="X184" s="112">
        <v>972</v>
      </c>
      <c r="Y184" s="118">
        <v>1000</v>
      </c>
      <c r="Z184" s="197"/>
      <c r="AA184" s="198">
        <f>Z184/P184</f>
        <v>0</v>
      </c>
      <c r="AB184" s="196">
        <f>AA184*U184</f>
        <v>0</v>
      </c>
      <c r="AC184" s="196">
        <f>(Q184*R184*S184*AA184)/1000000</f>
        <v>0</v>
      </c>
      <c r="AD184" s="196">
        <f>AA184/V184</f>
        <v>0</v>
      </c>
      <c r="AE184" s="199" t="e">
        <f>#REF!*Z184</f>
        <v>#REF!</v>
      </c>
    </row>
    <row r="185" spans="1:31" ht="73.5" customHeight="1" thickBot="1">
      <c r="A185" s="4"/>
      <c r="B185" s="247"/>
      <c r="C185" s="47">
        <v>159</v>
      </c>
      <c r="D185" s="48">
        <v>55</v>
      </c>
      <c r="E185" s="42" t="s">
        <v>475</v>
      </c>
      <c r="F185" s="77" t="s">
        <v>476</v>
      </c>
      <c r="G185" s="50"/>
      <c r="H185" s="45" t="s">
        <v>38</v>
      </c>
      <c r="I185" s="108" t="s">
        <v>477</v>
      </c>
      <c r="J185" s="222" t="s">
        <v>92</v>
      </c>
      <c r="K185" s="45" t="s">
        <v>41</v>
      </c>
      <c r="L185" s="124">
        <v>16</v>
      </c>
      <c r="M185" s="124">
        <v>8</v>
      </c>
      <c r="N185" s="124">
        <v>5.9</v>
      </c>
      <c r="O185" s="112">
        <v>250</v>
      </c>
      <c r="P185" s="125">
        <v>48</v>
      </c>
      <c r="Q185" s="170">
        <v>49</v>
      </c>
      <c r="R185" s="170">
        <v>25</v>
      </c>
      <c r="S185" s="170">
        <v>13</v>
      </c>
      <c r="T185" s="226">
        <f t="shared" si="12"/>
        <v>1.5925000000000002E-2</v>
      </c>
      <c r="U185" s="169">
        <f t="shared" si="13"/>
        <v>13.25</v>
      </c>
      <c r="V185" s="138">
        <v>60</v>
      </c>
      <c r="W185" s="138">
        <v>660</v>
      </c>
      <c r="X185" s="112">
        <v>1190</v>
      </c>
      <c r="Y185" s="118">
        <v>1000</v>
      </c>
      <c r="Z185" s="197"/>
      <c r="AA185" s="198">
        <f>Z185/P185</f>
        <v>0</v>
      </c>
      <c r="AB185" s="196">
        <f>AA185*U185</f>
        <v>0</v>
      </c>
      <c r="AC185" s="196">
        <f>(Q185*R185*S185*AA185)/1000000</f>
        <v>0</v>
      </c>
      <c r="AD185" s="196">
        <f>AA185/V185</f>
        <v>0</v>
      </c>
      <c r="AE185" s="199" t="e">
        <f>#REF!*Z185</f>
        <v>#REF!</v>
      </c>
    </row>
    <row r="186" spans="1:31" ht="72" customHeight="1" thickBot="1">
      <c r="A186" s="4"/>
      <c r="B186" s="247"/>
      <c r="C186" s="47">
        <v>160</v>
      </c>
      <c r="D186" s="48">
        <v>56</v>
      </c>
      <c r="E186" s="42" t="s">
        <v>478</v>
      </c>
      <c r="F186" s="77" t="s">
        <v>479</v>
      </c>
      <c r="G186" s="50"/>
      <c r="H186" s="45" t="s">
        <v>38</v>
      </c>
      <c r="I186" s="108" t="s">
        <v>480</v>
      </c>
      <c r="J186" s="222" t="s">
        <v>92</v>
      </c>
      <c r="K186" s="45" t="s">
        <v>41</v>
      </c>
      <c r="L186" s="124">
        <v>13</v>
      </c>
      <c r="M186" s="124">
        <v>13</v>
      </c>
      <c r="N186" s="124">
        <v>10.7</v>
      </c>
      <c r="O186" s="112">
        <v>500</v>
      </c>
      <c r="P186" s="113">
        <v>12</v>
      </c>
      <c r="Q186" s="225">
        <v>36</v>
      </c>
      <c r="R186" s="225">
        <v>25.5</v>
      </c>
      <c r="S186" s="170">
        <v>22</v>
      </c>
      <c r="T186" s="226">
        <f t="shared" si="12"/>
        <v>2.0195999999999999E-2</v>
      </c>
      <c r="U186" s="169">
        <f t="shared" si="13"/>
        <v>7.25</v>
      </c>
      <c r="V186" s="138">
        <v>72</v>
      </c>
      <c r="W186" s="138">
        <v>792</v>
      </c>
      <c r="X186" s="112">
        <v>1134</v>
      </c>
      <c r="Y186" s="118">
        <v>1000</v>
      </c>
      <c r="Z186" s="197"/>
      <c r="AA186" s="198">
        <f>Z186/P186</f>
        <v>0</v>
      </c>
      <c r="AB186" s="196">
        <f>AA186*U186</f>
        <v>0</v>
      </c>
      <c r="AC186" s="196">
        <f>(Q186*R186*S186*AA186)/1000000</f>
        <v>0</v>
      </c>
      <c r="AD186" s="196">
        <f>AA186/V186</f>
        <v>0</v>
      </c>
      <c r="AE186" s="199" t="e">
        <f>#REF!*Z186</f>
        <v>#REF!</v>
      </c>
    </row>
    <row r="187" spans="1:31" ht="84" customHeight="1" thickBot="1">
      <c r="A187" s="4"/>
      <c r="B187" s="248"/>
      <c r="C187" s="47">
        <v>161</v>
      </c>
      <c r="D187" s="48">
        <v>56</v>
      </c>
      <c r="E187" s="42" t="s">
        <v>481</v>
      </c>
      <c r="F187" s="77" t="s">
        <v>482</v>
      </c>
      <c r="G187" s="50"/>
      <c r="H187" s="45" t="s">
        <v>38</v>
      </c>
      <c r="I187" s="108" t="s">
        <v>483</v>
      </c>
      <c r="J187" s="222" t="s">
        <v>92</v>
      </c>
      <c r="K187" s="45" t="s">
        <v>41</v>
      </c>
      <c r="L187" s="124">
        <v>18</v>
      </c>
      <c r="M187" s="124">
        <v>13.2</v>
      </c>
      <c r="N187" s="124">
        <v>11</v>
      </c>
      <c r="O187" s="112">
        <v>1000</v>
      </c>
      <c r="P187" s="113">
        <v>6</v>
      </c>
      <c r="Q187" s="225">
        <v>42</v>
      </c>
      <c r="R187" s="225">
        <v>18.5</v>
      </c>
      <c r="S187" s="170">
        <v>23</v>
      </c>
      <c r="T187" s="226">
        <f t="shared" si="12"/>
        <v>1.7871000000000001E-2</v>
      </c>
      <c r="U187" s="169">
        <f t="shared" si="13"/>
        <v>7.25</v>
      </c>
      <c r="V187" s="138">
        <v>80</v>
      </c>
      <c r="W187" s="138">
        <v>880</v>
      </c>
      <c r="X187" s="112">
        <v>1254</v>
      </c>
      <c r="Y187" s="118">
        <v>1000</v>
      </c>
      <c r="Z187" s="197"/>
      <c r="AA187" s="198">
        <f>Z187/P187</f>
        <v>0</v>
      </c>
      <c r="AB187" s="196">
        <f>AA187*U187</f>
        <v>0</v>
      </c>
      <c r="AC187" s="196">
        <f>(Q187*R187*S187*AA187)/1000000</f>
        <v>0</v>
      </c>
      <c r="AD187" s="196">
        <f>AA187/V187</f>
        <v>0</v>
      </c>
      <c r="AE187" s="199" t="e">
        <f>#REF!*Z187</f>
        <v>#REF!</v>
      </c>
    </row>
    <row r="188" spans="1:31" ht="83.25" customHeight="1" thickBot="1">
      <c r="A188" s="4"/>
      <c r="B188" s="219" t="s">
        <v>484</v>
      </c>
      <c r="C188" s="47">
        <v>162</v>
      </c>
      <c r="D188" s="48">
        <v>57</v>
      </c>
      <c r="E188" s="42" t="s">
        <v>485</v>
      </c>
      <c r="F188" s="77" t="s">
        <v>486</v>
      </c>
      <c r="G188" s="50"/>
      <c r="H188" s="45" t="s">
        <v>38</v>
      </c>
      <c r="I188" s="108" t="s">
        <v>487</v>
      </c>
      <c r="J188" s="222" t="s">
        <v>92</v>
      </c>
      <c r="K188" s="45" t="s">
        <v>41</v>
      </c>
      <c r="L188" s="124">
        <v>7.4</v>
      </c>
      <c r="M188" s="124">
        <v>7.4</v>
      </c>
      <c r="N188" s="124">
        <v>8</v>
      </c>
      <c r="O188" s="112">
        <v>100</v>
      </c>
      <c r="P188" s="125">
        <v>60</v>
      </c>
      <c r="Q188" s="170">
        <v>36</v>
      </c>
      <c r="R188" s="170">
        <v>33.5</v>
      </c>
      <c r="S188" s="170">
        <v>35.5</v>
      </c>
      <c r="T188" s="226">
        <f t="shared" si="12"/>
        <v>4.2812999999999997E-2</v>
      </c>
      <c r="U188" s="169">
        <f t="shared" si="13"/>
        <v>7.25</v>
      </c>
      <c r="V188" s="112">
        <v>42</v>
      </c>
      <c r="W188" s="138">
        <v>462</v>
      </c>
      <c r="X188" s="112">
        <v>864</v>
      </c>
      <c r="Y188" s="118">
        <v>1000</v>
      </c>
      <c r="Z188" s="197"/>
      <c r="AA188" s="198">
        <f>Z188/P188</f>
        <v>0</v>
      </c>
      <c r="AB188" s="196">
        <f>AA188*U188</f>
        <v>0</v>
      </c>
      <c r="AC188" s="196">
        <f>(Q188*R188*S188*AA188)/1000000</f>
        <v>0</v>
      </c>
      <c r="AD188" s="196">
        <f>AA188/V188</f>
        <v>0</v>
      </c>
      <c r="AE188" s="199" t="e">
        <f>#REF!*Z188</f>
        <v>#REF!</v>
      </c>
    </row>
    <row r="189" spans="1:31" ht="61.5" customHeight="1" thickBot="1">
      <c r="A189" s="4"/>
      <c r="B189" s="247"/>
      <c r="C189" s="47">
        <v>163</v>
      </c>
      <c r="D189" s="48">
        <v>57</v>
      </c>
      <c r="E189" s="42">
        <v>6253504983186</v>
      </c>
      <c r="F189" s="77" t="s">
        <v>488</v>
      </c>
      <c r="G189" s="50"/>
      <c r="H189" s="45" t="s">
        <v>38</v>
      </c>
      <c r="I189" s="108" t="s">
        <v>489</v>
      </c>
      <c r="J189" s="222" t="s">
        <v>92</v>
      </c>
      <c r="K189" s="45" t="s">
        <v>41</v>
      </c>
      <c r="L189" s="124">
        <v>10.8</v>
      </c>
      <c r="M189" s="124">
        <v>8.5</v>
      </c>
      <c r="N189" s="124">
        <v>5</v>
      </c>
      <c r="O189" s="112">
        <v>100</v>
      </c>
      <c r="P189" s="125">
        <v>60</v>
      </c>
      <c r="Q189" s="170">
        <v>36</v>
      </c>
      <c r="R189" s="170">
        <v>33.5</v>
      </c>
      <c r="S189" s="225">
        <v>35.5</v>
      </c>
      <c r="T189" s="226">
        <f t="shared" si="12"/>
        <v>4.2812999999999997E-2</v>
      </c>
      <c r="U189" s="169">
        <f t="shared" si="13"/>
        <v>7.25</v>
      </c>
      <c r="V189" s="112">
        <v>42</v>
      </c>
      <c r="W189" s="138">
        <v>462</v>
      </c>
      <c r="X189" s="112">
        <v>770</v>
      </c>
      <c r="Y189" s="118">
        <v>1000</v>
      </c>
      <c r="Z189" s="197"/>
      <c r="AA189" s="198">
        <f>Z189/P189</f>
        <v>0</v>
      </c>
      <c r="AB189" s="196">
        <f>AA189*U189</f>
        <v>0</v>
      </c>
      <c r="AC189" s="196">
        <f>(Q189*R189*S189*AA189)/1000000</f>
        <v>0</v>
      </c>
      <c r="AD189" s="196">
        <f>AA189/V189</f>
        <v>0</v>
      </c>
      <c r="AE189" s="199" t="e">
        <f>#REF!*Z189</f>
        <v>#REF!</v>
      </c>
    </row>
    <row r="190" spans="1:31" ht="87" customHeight="1" thickBot="1">
      <c r="A190" s="4"/>
      <c r="B190" s="247"/>
      <c r="C190" s="47">
        <v>164</v>
      </c>
      <c r="D190" s="48">
        <v>57</v>
      </c>
      <c r="E190" s="42" t="s">
        <v>490</v>
      </c>
      <c r="F190" s="77" t="s">
        <v>491</v>
      </c>
      <c r="G190" s="50"/>
      <c r="H190" s="45" t="s">
        <v>38</v>
      </c>
      <c r="I190" s="108" t="s">
        <v>492</v>
      </c>
      <c r="J190" s="222" t="s">
        <v>92</v>
      </c>
      <c r="K190" s="45" t="s">
        <v>41</v>
      </c>
      <c r="L190" s="124">
        <v>8.3000000000000007</v>
      </c>
      <c r="M190" s="124">
        <v>8.3000000000000007</v>
      </c>
      <c r="N190" s="124">
        <v>11.8</v>
      </c>
      <c r="O190" s="112">
        <v>100</v>
      </c>
      <c r="P190" s="125">
        <v>60</v>
      </c>
      <c r="Q190" s="170">
        <v>36</v>
      </c>
      <c r="R190" s="170">
        <v>33.5</v>
      </c>
      <c r="S190" s="170">
        <v>35.5</v>
      </c>
      <c r="T190" s="226">
        <f t="shared" si="12"/>
        <v>4.2812999999999997E-2</v>
      </c>
      <c r="U190" s="169">
        <f t="shared" si="13"/>
        <v>7.25</v>
      </c>
      <c r="V190" s="112">
        <v>20</v>
      </c>
      <c r="W190" s="138">
        <v>220</v>
      </c>
      <c r="X190" s="112">
        <v>546</v>
      </c>
      <c r="Y190" s="118">
        <v>1000</v>
      </c>
      <c r="Z190" s="197"/>
      <c r="AA190" s="198">
        <f>Z190/P190</f>
        <v>0</v>
      </c>
      <c r="AB190" s="196">
        <f>AA190*U190</f>
        <v>0</v>
      </c>
      <c r="AC190" s="196">
        <f>(Q190*R190*S190*AA190)/1000000</f>
        <v>0</v>
      </c>
      <c r="AD190" s="196">
        <f>AA190/V190</f>
        <v>0</v>
      </c>
      <c r="AE190" s="199" t="e">
        <f>#REF!*Z190</f>
        <v>#REF!</v>
      </c>
    </row>
    <row r="191" spans="1:31" ht="78" customHeight="1" thickBot="1">
      <c r="A191" s="4"/>
      <c r="B191" s="248"/>
      <c r="C191" s="47">
        <v>165</v>
      </c>
      <c r="D191" s="48">
        <v>57</v>
      </c>
      <c r="E191" s="42" t="s">
        <v>493</v>
      </c>
      <c r="F191" s="77" t="s">
        <v>494</v>
      </c>
      <c r="G191" s="50"/>
      <c r="H191" s="45" t="s">
        <v>38</v>
      </c>
      <c r="I191" s="108" t="s">
        <v>495</v>
      </c>
      <c r="J191" s="222" t="s">
        <v>92</v>
      </c>
      <c r="K191" s="45" t="s">
        <v>41</v>
      </c>
      <c r="L191" s="124">
        <v>13</v>
      </c>
      <c r="M191" s="124">
        <v>14</v>
      </c>
      <c r="N191" s="124">
        <v>3.7</v>
      </c>
      <c r="O191" s="112">
        <v>100</v>
      </c>
      <c r="P191" s="125">
        <v>60</v>
      </c>
      <c r="Q191" s="170">
        <v>36</v>
      </c>
      <c r="R191" s="170">
        <v>33.5</v>
      </c>
      <c r="S191" s="170">
        <v>35.5</v>
      </c>
      <c r="T191" s="226">
        <f t="shared" si="12"/>
        <v>4.2812999999999997E-2</v>
      </c>
      <c r="U191" s="169">
        <f t="shared" si="13"/>
        <v>7.25</v>
      </c>
      <c r="V191" s="112">
        <v>36</v>
      </c>
      <c r="W191" s="138">
        <v>396</v>
      </c>
      <c r="X191" s="112">
        <v>684</v>
      </c>
      <c r="Y191" s="118">
        <v>1000</v>
      </c>
      <c r="Z191" s="197"/>
      <c r="AA191" s="198">
        <f>Z191/P191</f>
        <v>0</v>
      </c>
      <c r="AB191" s="196">
        <f>AA191*U191</f>
        <v>0</v>
      </c>
      <c r="AC191" s="196">
        <f>(Q191*R191*S191*AA191)/1000000</f>
        <v>0</v>
      </c>
      <c r="AD191" s="196">
        <f>AA191/V191</f>
        <v>0</v>
      </c>
      <c r="AE191" s="199" t="e">
        <f>#REF!*Z191</f>
        <v>#REF!</v>
      </c>
    </row>
    <row r="192" spans="1:31" ht="61.5" customHeight="1" thickBot="1">
      <c r="A192" s="4"/>
      <c r="B192" s="219" t="s">
        <v>496</v>
      </c>
      <c r="C192" s="47">
        <v>166</v>
      </c>
      <c r="D192" s="48">
        <v>58</v>
      </c>
      <c r="E192" s="42">
        <v>6253504983889</v>
      </c>
      <c r="F192" s="77" t="s">
        <v>497</v>
      </c>
      <c r="G192" s="50"/>
      <c r="H192" s="45" t="s">
        <v>38</v>
      </c>
      <c r="I192" s="108" t="s">
        <v>498</v>
      </c>
      <c r="J192" s="222" t="s">
        <v>92</v>
      </c>
      <c r="K192" s="45" t="s">
        <v>41</v>
      </c>
      <c r="L192" s="124">
        <v>16</v>
      </c>
      <c r="M192" s="124">
        <v>8</v>
      </c>
      <c r="N192" s="124">
        <v>5.9</v>
      </c>
      <c r="O192" s="112">
        <v>300</v>
      </c>
      <c r="P192" s="113">
        <v>48</v>
      </c>
      <c r="Q192" s="225">
        <v>36</v>
      </c>
      <c r="R192" s="225">
        <v>33.5</v>
      </c>
      <c r="S192" s="170">
        <v>35.5</v>
      </c>
      <c r="T192" s="226">
        <f t="shared" si="12"/>
        <v>4.2812999999999997E-2</v>
      </c>
      <c r="U192" s="169">
        <f t="shared" si="13"/>
        <v>15.65</v>
      </c>
      <c r="V192" s="138">
        <v>60</v>
      </c>
      <c r="W192" s="138">
        <v>660</v>
      </c>
      <c r="X192" s="112">
        <v>1190</v>
      </c>
      <c r="Y192" s="118">
        <v>1000</v>
      </c>
      <c r="Z192" s="197"/>
      <c r="AA192" s="198">
        <f>Z192/P192</f>
        <v>0</v>
      </c>
      <c r="AB192" s="196">
        <f>AA192*U192</f>
        <v>0</v>
      </c>
      <c r="AC192" s="196">
        <f>(Q192*R192*S192*AA192)/1000000</f>
        <v>0</v>
      </c>
      <c r="AD192" s="196">
        <f>AA192/V192</f>
        <v>0</v>
      </c>
      <c r="AE192" s="199" t="e">
        <f>#REF!*Z192</f>
        <v>#REF!</v>
      </c>
    </row>
    <row r="193" spans="1:31" ht="84" customHeight="1" thickBot="1">
      <c r="A193" s="4"/>
      <c r="B193" s="256"/>
      <c r="C193" s="47">
        <v>167</v>
      </c>
      <c r="D193" s="48">
        <v>58</v>
      </c>
      <c r="E193" s="42" t="s">
        <v>499</v>
      </c>
      <c r="F193" s="49" t="s">
        <v>500</v>
      </c>
      <c r="G193" s="50"/>
      <c r="H193" s="45" t="s">
        <v>38</v>
      </c>
      <c r="I193" s="108" t="s">
        <v>501</v>
      </c>
      <c r="J193" s="222" t="s">
        <v>92</v>
      </c>
      <c r="K193" s="45" t="s">
        <v>41</v>
      </c>
      <c r="L193" s="124">
        <v>11.2</v>
      </c>
      <c r="M193" s="124">
        <v>11.2</v>
      </c>
      <c r="N193" s="124">
        <v>10.3</v>
      </c>
      <c r="O193" s="112">
        <v>500</v>
      </c>
      <c r="P193" s="113">
        <v>12</v>
      </c>
      <c r="Q193" s="225">
        <v>36</v>
      </c>
      <c r="R193" s="225">
        <v>25.5</v>
      </c>
      <c r="S193" s="170">
        <v>22</v>
      </c>
      <c r="T193" s="226">
        <f t="shared" si="12"/>
        <v>2.0195999999999999E-2</v>
      </c>
      <c r="U193" s="169">
        <f t="shared" si="13"/>
        <v>7.25</v>
      </c>
      <c r="V193" s="138">
        <v>81</v>
      </c>
      <c r="W193" s="138">
        <v>891</v>
      </c>
      <c r="X193" s="112">
        <v>1440</v>
      </c>
      <c r="Y193" s="118">
        <v>1000</v>
      </c>
      <c r="Z193" s="197"/>
      <c r="AA193" s="198">
        <f>Z193/P193</f>
        <v>0</v>
      </c>
      <c r="AB193" s="196">
        <f>AA193*U193</f>
        <v>0</v>
      </c>
      <c r="AC193" s="196">
        <f>(Q193*R193*S193*AA193)/1000000</f>
        <v>0</v>
      </c>
      <c r="AD193" s="196">
        <f>AA193/V193</f>
        <v>0</v>
      </c>
      <c r="AE193" s="199" t="e">
        <f>#REF!*Z193</f>
        <v>#REF!</v>
      </c>
    </row>
    <row r="194" spans="1:31" ht="86.25" customHeight="1" thickBot="1">
      <c r="A194" s="4"/>
      <c r="B194" s="257"/>
      <c r="C194" s="52">
        <v>168</v>
      </c>
      <c r="D194" s="53">
        <v>58</v>
      </c>
      <c r="E194" s="53" t="s">
        <v>502</v>
      </c>
      <c r="F194" s="220" t="s">
        <v>503</v>
      </c>
      <c r="G194" s="55"/>
      <c r="H194" s="115" t="s">
        <v>38</v>
      </c>
      <c r="I194" s="114" t="s">
        <v>504</v>
      </c>
      <c r="J194" s="223" t="s">
        <v>92</v>
      </c>
      <c r="K194" s="115" t="s">
        <v>41</v>
      </c>
      <c r="L194" s="116">
        <v>13</v>
      </c>
      <c r="M194" s="116">
        <v>13</v>
      </c>
      <c r="N194" s="116">
        <v>10.7</v>
      </c>
      <c r="O194" s="118">
        <v>1000</v>
      </c>
      <c r="P194" s="119">
        <v>12</v>
      </c>
      <c r="Q194" s="227">
        <v>36</v>
      </c>
      <c r="R194" s="227">
        <v>25.5</v>
      </c>
      <c r="S194" s="171">
        <v>22</v>
      </c>
      <c r="T194" s="228">
        <f t="shared" si="12"/>
        <v>2.0195999999999999E-2</v>
      </c>
      <c r="U194" s="173">
        <f t="shared" si="13"/>
        <v>13.25</v>
      </c>
      <c r="V194" s="224">
        <v>128</v>
      </c>
      <c r="W194" s="224">
        <v>1408</v>
      </c>
      <c r="X194" s="118">
        <v>2268</v>
      </c>
      <c r="Y194" s="118">
        <v>1000</v>
      </c>
      <c r="Z194" s="201"/>
      <c r="AA194" s="202">
        <f>Z194/P194</f>
        <v>0</v>
      </c>
      <c r="AB194" s="200">
        <f>AA194*U194</f>
        <v>0</v>
      </c>
      <c r="AC194" s="200">
        <f>(Q194*R194*S194*AA194)/1000000</f>
        <v>0</v>
      </c>
      <c r="AD194" s="200">
        <f>AA194/V194</f>
        <v>0</v>
      </c>
      <c r="AE194" s="203" t="e">
        <f>#REF!*Z194</f>
        <v>#REF!</v>
      </c>
    </row>
    <row r="195" spans="1:31" ht="61.5" customHeight="1" thickBot="1">
      <c r="A195" s="4"/>
      <c r="B195" s="22"/>
      <c r="C195" s="26"/>
      <c r="D195" s="24"/>
      <c r="E195" s="25"/>
      <c r="F195" s="26"/>
      <c r="G195" s="22"/>
      <c r="H195" s="27"/>
      <c r="I195" s="92"/>
      <c r="J195" s="92"/>
      <c r="K195" s="27"/>
      <c r="L195" s="93"/>
      <c r="M195" s="93"/>
      <c r="N195" s="93"/>
      <c r="O195" s="94"/>
      <c r="P195" s="26"/>
      <c r="Q195" s="149"/>
      <c r="R195" s="149"/>
      <c r="S195" s="149"/>
      <c r="T195" s="149"/>
      <c r="U195" s="149"/>
      <c r="V195" s="94"/>
      <c r="W195" s="94"/>
      <c r="X195" s="94"/>
      <c r="Y195" s="118">
        <v>1000</v>
      </c>
      <c r="Z195" s="189"/>
      <c r="AA195" s="189"/>
      <c r="AB195" s="189"/>
      <c r="AC195" s="189"/>
      <c r="AD195" s="189"/>
      <c r="AE195" s="189"/>
    </row>
    <row r="196" spans="1:31" ht="26.25" thickBot="1">
      <c r="B196" s="32"/>
      <c r="C196" s="33" t="s">
        <v>505</v>
      </c>
      <c r="D196" s="34"/>
      <c r="E196" s="35"/>
      <c r="F196" s="36"/>
      <c r="G196" s="37"/>
      <c r="H196" s="38"/>
      <c r="I196" s="105"/>
      <c r="J196" s="38"/>
      <c r="K196" s="38"/>
      <c r="L196" s="82"/>
      <c r="M196" s="106"/>
      <c r="N196" s="106"/>
      <c r="O196" s="107"/>
      <c r="P196" s="36"/>
      <c r="Q196" s="164"/>
      <c r="R196" s="164"/>
      <c r="S196" s="164"/>
      <c r="T196" s="164"/>
      <c r="U196" s="166"/>
      <c r="V196" s="107"/>
      <c r="W196" s="107"/>
      <c r="X196" s="107"/>
      <c r="Y196" s="118">
        <v>1000</v>
      </c>
      <c r="Z196" s="190"/>
      <c r="AA196" s="190"/>
      <c r="AB196" s="190"/>
      <c r="AC196" s="190"/>
      <c r="AD196" s="190"/>
      <c r="AE196" s="191"/>
    </row>
    <row r="197" spans="1:31" ht="71.25" customHeight="1" thickBot="1">
      <c r="A197" s="4"/>
      <c r="B197" s="70"/>
      <c r="C197" s="47">
        <v>169</v>
      </c>
      <c r="D197" s="48">
        <v>60</v>
      </c>
      <c r="E197" s="42" t="s">
        <v>506</v>
      </c>
      <c r="F197" s="49" t="s">
        <v>507</v>
      </c>
      <c r="G197" s="50"/>
      <c r="H197" s="45" t="s">
        <v>38</v>
      </c>
      <c r="I197" s="108" t="s">
        <v>508</v>
      </c>
      <c r="J197" s="108" t="s">
        <v>40</v>
      </c>
      <c r="K197" s="45" t="s">
        <v>41</v>
      </c>
      <c r="L197" s="124">
        <v>6.5</v>
      </c>
      <c r="M197" s="124">
        <v>1.3</v>
      </c>
      <c r="N197" s="124">
        <v>9.5</v>
      </c>
      <c r="O197" s="112">
        <v>54</v>
      </c>
      <c r="P197" s="113">
        <v>96</v>
      </c>
      <c r="Q197" s="225">
        <v>27</v>
      </c>
      <c r="R197" s="225">
        <v>20</v>
      </c>
      <c r="S197" s="170">
        <v>17</v>
      </c>
      <c r="T197" s="226">
        <f t="shared" si="12"/>
        <v>9.1800000000000007E-3</v>
      </c>
      <c r="U197" s="169">
        <f t="shared" si="13"/>
        <v>6.4340000000000002</v>
      </c>
      <c r="V197" s="138">
        <v>189</v>
      </c>
      <c r="W197" s="112">
        <v>2079</v>
      </c>
      <c r="X197" s="138">
        <v>2970</v>
      </c>
      <c r="Y197" s="118">
        <v>1000</v>
      </c>
      <c r="Z197" s="197"/>
      <c r="AA197" s="198">
        <f>Z197/P197</f>
        <v>0</v>
      </c>
      <c r="AB197" s="196">
        <f>AA197*U197</f>
        <v>0</v>
      </c>
      <c r="AC197" s="196">
        <f>(Q197*R197*S197*AA197)/1000000</f>
        <v>0</v>
      </c>
      <c r="AD197" s="196">
        <f>AA197/V197</f>
        <v>0</v>
      </c>
      <c r="AE197" s="199" t="e">
        <f>#REF!*Z197</f>
        <v>#REF!</v>
      </c>
    </row>
    <row r="198" spans="1:31" ht="68.45" customHeight="1" thickBot="1">
      <c r="A198" s="4"/>
      <c r="B198" s="46"/>
      <c r="C198" s="47">
        <v>170</v>
      </c>
      <c r="D198" s="48">
        <v>60</v>
      </c>
      <c r="E198" s="42" t="s">
        <v>509</v>
      </c>
      <c r="F198" s="49" t="s">
        <v>510</v>
      </c>
      <c r="G198" s="50"/>
      <c r="H198" s="45" t="s">
        <v>38</v>
      </c>
      <c r="I198" s="108" t="s">
        <v>511</v>
      </c>
      <c r="J198" s="108" t="s">
        <v>512</v>
      </c>
      <c r="K198" s="45" t="s">
        <v>41</v>
      </c>
      <c r="L198" s="124">
        <v>9.1999999999999993</v>
      </c>
      <c r="M198" s="124">
        <v>1.3</v>
      </c>
      <c r="N198" s="124">
        <v>11.3</v>
      </c>
      <c r="O198" s="112">
        <v>54</v>
      </c>
      <c r="P198" s="113">
        <v>96</v>
      </c>
      <c r="Q198" s="225">
        <v>37</v>
      </c>
      <c r="R198" s="225">
        <v>23</v>
      </c>
      <c r="S198" s="170">
        <v>17</v>
      </c>
      <c r="T198" s="226">
        <f t="shared" si="12"/>
        <v>1.4467000000000001E-2</v>
      </c>
      <c r="U198" s="169">
        <f t="shared" si="13"/>
        <v>6.4340000000000002</v>
      </c>
      <c r="V198" s="138">
        <v>96</v>
      </c>
      <c r="W198" s="112">
        <v>1056</v>
      </c>
      <c r="X198" s="138">
        <v>1836</v>
      </c>
      <c r="Y198" s="118">
        <v>1000</v>
      </c>
      <c r="Z198" s="197"/>
      <c r="AA198" s="198">
        <f>Z198/P198</f>
        <v>0</v>
      </c>
      <c r="AB198" s="196">
        <f>AA198*U198</f>
        <v>0</v>
      </c>
      <c r="AC198" s="196">
        <f>(Q198*R198*S198*AA198)/1000000</f>
        <v>0</v>
      </c>
      <c r="AD198" s="196">
        <f>AA198/V198</f>
        <v>0</v>
      </c>
      <c r="AE198" s="199" t="e">
        <f>#REF!*Z198</f>
        <v>#REF!</v>
      </c>
    </row>
    <row r="199" spans="1:31" ht="75.95" customHeight="1" thickBot="1">
      <c r="A199" s="4"/>
      <c r="B199" s="46"/>
      <c r="C199" s="47">
        <v>171</v>
      </c>
      <c r="D199" s="48">
        <v>60</v>
      </c>
      <c r="E199" s="42" t="s">
        <v>513</v>
      </c>
      <c r="F199" s="49" t="s">
        <v>514</v>
      </c>
      <c r="G199" s="50"/>
      <c r="H199" s="45" t="s">
        <v>38</v>
      </c>
      <c r="I199" s="108" t="s">
        <v>515</v>
      </c>
      <c r="J199" s="108" t="s">
        <v>40</v>
      </c>
      <c r="K199" s="45" t="s">
        <v>41</v>
      </c>
      <c r="L199" s="124">
        <v>12.7</v>
      </c>
      <c r="M199" s="124">
        <v>1.3</v>
      </c>
      <c r="N199" s="124">
        <v>9.5</v>
      </c>
      <c r="O199" s="112">
        <v>108</v>
      </c>
      <c r="P199" s="113">
        <v>48</v>
      </c>
      <c r="Q199" s="225">
        <v>27</v>
      </c>
      <c r="R199" s="225">
        <v>20</v>
      </c>
      <c r="S199" s="170">
        <v>17</v>
      </c>
      <c r="T199" s="226">
        <f t="shared" si="12"/>
        <v>9.1800000000000007E-3</v>
      </c>
      <c r="U199" s="169">
        <f t="shared" si="13"/>
        <v>6.4340000000000002</v>
      </c>
      <c r="V199" s="138">
        <v>189</v>
      </c>
      <c r="W199" s="112">
        <v>2079</v>
      </c>
      <c r="X199" s="138">
        <v>2970</v>
      </c>
      <c r="Y199" s="118">
        <v>1000</v>
      </c>
      <c r="Z199" s="197"/>
      <c r="AA199" s="198">
        <f>Z199/P199</f>
        <v>0</v>
      </c>
      <c r="AB199" s="196">
        <f>AA199*U199</f>
        <v>0</v>
      </c>
      <c r="AC199" s="196">
        <f>(Q199*R199*S199*AA199)/1000000</f>
        <v>0</v>
      </c>
      <c r="AD199" s="196">
        <f>AA199/V199</f>
        <v>0</v>
      </c>
      <c r="AE199" s="199" t="e">
        <f>#REF!*Z199</f>
        <v>#REF!</v>
      </c>
    </row>
    <row r="200" spans="1:31" ht="71.45" customHeight="1" thickBot="1">
      <c r="A200" s="4"/>
      <c r="B200" s="74"/>
      <c r="C200" s="47">
        <v>172</v>
      </c>
      <c r="D200" s="48">
        <v>60</v>
      </c>
      <c r="E200" s="42" t="s">
        <v>516</v>
      </c>
      <c r="F200" s="49" t="s">
        <v>517</v>
      </c>
      <c r="G200" s="50"/>
      <c r="H200" s="45" t="s">
        <v>38</v>
      </c>
      <c r="I200" s="108" t="s">
        <v>518</v>
      </c>
      <c r="J200" s="108" t="s">
        <v>512</v>
      </c>
      <c r="K200" s="45" t="s">
        <v>41</v>
      </c>
      <c r="L200" s="124">
        <v>16.5</v>
      </c>
      <c r="M200" s="124">
        <v>1.3</v>
      </c>
      <c r="N200" s="124">
        <v>11.3</v>
      </c>
      <c r="O200" s="112">
        <v>108</v>
      </c>
      <c r="P200" s="113">
        <v>48</v>
      </c>
      <c r="Q200" s="225">
        <v>37</v>
      </c>
      <c r="R200" s="225">
        <v>23</v>
      </c>
      <c r="S200" s="170">
        <v>17</v>
      </c>
      <c r="T200" s="226">
        <f t="shared" si="12"/>
        <v>1.4467000000000001E-2</v>
      </c>
      <c r="U200" s="169">
        <f t="shared" si="13"/>
        <v>6.4340000000000002</v>
      </c>
      <c r="V200" s="138">
        <v>112</v>
      </c>
      <c r="W200" s="112">
        <v>1232</v>
      </c>
      <c r="X200" s="138">
        <v>2079</v>
      </c>
      <c r="Y200" s="118">
        <v>1000</v>
      </c>
      <c r="Z200" s="197"/>
      <c r="AA200" s="198">
        <f>Z200/P200</f>
        <v>0</v>
      </c>
      <c r="AB200" s="196">
        <f>AA200*U200</f>
        <v>0</v>
      </c>
      <c r="AC200" s="196">
        <f>(Q200*R200*S200*AA200)/1000000</f>
        <v>0</v>
      </c>
      <c r="AD200" s="196">
        <f>AA200/V200</f>
        <v>0</v>
      </c>
      <c r="AE200" s="199" t="e">
        <f>#REF!*Z200</f>
        <v>#REF!</v>
      </c>
    </row>
    <row r="201" spans="1:31" ht="87.75" customHeight="1" thickBot="1">
      <c r="A201" s="4"/>
      <c r="B201" s="74"/>
      <c r="C201" s="47">
        <v>173</v>
      </c>
      <c r="D201" s="48">
        <v>61</v>
      </c>
      <c r="E201" s="42">
        <v>6253504983506</v>
      </c>
      <c r="F201" s="49" t="s">
        <v>519</v>
      </c>
      <c r="G201" s="50"/>
      <c r="H201" s="45" t="s">
        <v>38</v>
      </c>
      <c r="I201" s="108" t="s">
        <v>520</v>
      </c>
      <c r="J201" s="108" t="s">
        <v>92</v>
      </c>
      <c r="K201" s="45" t="s">
        <v>41</v>
      </c>
      <c r="L201" s="124">
        <v>13</v>
      </c>
      <c r="M201" s="124">
        <v>13</v>
      </c>
      <c r="N201" s="124">
        <v>10.7</v>
      </c>
      <c r="O201" s="112">
        <v>648</v>
      </c>
      <c r="P201" s="113">
        <v>12</v>
      </c>
      <c r="Q201" s="225">
        <v>36</v>
      </c>
      <c r="R201" s="225">
        <v>25.5</v>
      </c>
      <c r="S201" s="170">
        <v>22</v>
      </c>
      <c r="T201" s="226">
        <f t="shared" si="12"/>
        <v>2.0195999999999999E-2</v>
      </c>
      <c r="U201" s="169">
        <f t="shared" si="13"/>
        <v>9.0259999999999998</v>
      </c>
      <c r="V201" s="138">
        <v>72</v>
      </c>
      <c r="W201" s="112">
        <v>792</v>
      </c>
      <c r="X201" s="138">
        <v>1134</v>
      </c>
      <c r="Y201" s="118">
        <v>1000</v>
      </c>
      <c r="Z201" s="197"/>
      <c r="AA201" s="198">
        <f>Z201/P201</f>
        <v>0</v>
      </c>
      <c r="AB201" s="196">
        <f>AA201*U201</f>
        <v>0</v>
      </c>
      <c r="AC201" s="196">
        <f>(Q201*R201*S201*AA201)/1000000</f>
        <v>0</v>
      </c>
      <c r="AD201" s="196">
        <f>AA201/V201</f>
        <v>0</v>
      </c>
      <c r="AE201" s="199" t="e">
        <f>#REF!*Z201</f>
        <v>#REF!</v>
      </c>
    </row>
    <row r="202" spans="1:31" ht="86.25" customHeight="1" thickBot="1">
      <c r="A202" s="4"/>
      <c r="B202" s="258"/>
      <c r="C202" s="47">
        <v>174</v>
      </c>
      <c r="D202" s="48">
        <v>61</v>
      </c>
      <c r="E202" s="42" t="s">
        <v>521</v>
      </c>
      <c r="F202" s="49" t="s">
        <v>522</v>
      </c>
      <c r="G202" s="50"/>
      <c r="H202" s="45" t="s">
        <v>38</v>
      </c>
      <c r="I202" s="108" t="s">
        <v>523</v>
      </c>
      <c r="J202" s="108" t="s">
        <v>40</v>
      </c>
      <c r="K202" s="45" t="s">
        <v>41</v>
      </c>
      <c r="L202" s="124">
        <v>4.5999999999999996</v>
      </c>
      <c r="M202" s="124">
        <v>1</v>
      </c>
      <c r="N202" s="124">
        <v>12</v>
      </c>
      <c r="O202" s="112">
        <v>30</v>
      </c>
      <c r="P202" s="113">
        <v>96</v>
      </c>
      <c r="Q202" s="225">
        <v>37</v>
      </c>
      <c r="R202" s="225">
        <v>20</v>
      </c>
      <c r="S202" s="170">
        <v>15</v>
      </c>
      <c r="T202" s="226">
        <f t="shared" ref="T202:T214" si="14">(S202*R202*Q202)/1000000</f>
        <v>1.11E-2</v>
      </c>
      <c r="U202" s="169">
        <f t="shared" si="13"/>
        <v>4.13</v>
      </c>
      <c r="V202" s="138">
        <v>224</v>
      </c>
      <c r="W202" s="112">
        <v>2464</v>
      </c>
      <c r="X202" s="138">
        <v>4032</v>
      </c>
      <c r="Y202" s="118">
        <v>1000</v>
      </c>
      <c r="Z202" s="197"/>
      <c r="AA202" s="198">
        <f>Z202/P202</f>
        <v>0</v>
      </c>
      <c r="AB202" s="196">
        <f>AA202*U202</f>
        <v>0</v>
      </c>
      <c r="AC202" s="196">
        <f>(Q202*R202*S202*AA202)/1000000</f>
        <v>0</v>
      </c>
      <c r="AD202" s="196">
        <f>AA202/V202</f>
        <v>0</v>
      </c>
      <c r="AE202" s="199" t="e">
        <f>#REF!*Z202</f>
        <v>#REF!</v>
      </c>
    </row>
    <row r="203" spans="1:31" ht="61.5" customHeight="1" thickBot="1">
      <c r="A203" s="4"/>
      <c r="B203" s="74"/>
      <c r="C203" s="47">
        <v>175</v>
      </c>
      <c r="D203" s="48">
        <v>62</v>
      </c>
      <c r="E203" s="42" t="s">
        <v>524</v>
      </c>
      <c r="F203" s="49" t="s">
        <v>525</v>
      </c>
      <c r="G203" s="50"/>
      <c r="H203" s="45" t="s">
        <v>38</v>
      </c>
      <c r="I203" s="108" t="s">
        <v>526</v>
      </c>
      <c r="J203" s="108" t="s">
        <v>512</v>
      </c>
      <c r="K203" s="45" t="s">
        <v>41</v>
      </c>
      <c r="L203" s="124">
        <v>6.7</v>
      </c>
      <c r="M203" s="124">
        <v>1</v>
      </c>
      <c r="N203" s="124">
        <v>13.3</v>
      </c>
      <c r="O203" s="112">
        <v>30</v>
      </c>
      <c r="P203" s="113">
        <v>96</v>
      </c>
      <c r="Q203" s="225">
        <v>28</v>
      </c>
      <c r="R203" s="225">
        <v>27</v>
      </c>
      <c r="S203" s="170">
        <v>15</v>
      </c>
      <c r="T203" s="226">
        <f t="shared" si="14"/>
        <v>1.1339999999999999E-2</v>
      </c>
      <c r="U203" s="169">
        <f t="shared" si="13"/>
        <v>4.13</v>
      </c>
      <c r="V203" s="138">
        <v>168</v>
      </c>
      <c r="W203" s="112">
        <v>1848</v>
      </c>
      <c r="X203" s="138">
        <v>2352</v>
      </c>
      <c r="Y203" s="118">
        <v>1000</v>
      </c>
      <c r="Z203" s="197"/>
      <c r="AA203" s="198">
        <f>Z203/P203</f>
        <v>0</v>
      </c>
      <c r="AB203" s="196">
        <f>AA203*U203</f>
        <v>0</v>
      </c>
      <c r="AC203" s="196">
        <f>(Q203*R203*S203*AA203)/1000000</f>
        <v>0</v>
      </c>
      <c r="AD203" s="196">
        <f>AA203/V203</f>
        <v>0</v>
      </c>
      <c r="AE203" s="199" t="e">
        <f>#REF!*Z203</f>
        <v>#REF!</v>
      </c>
    </row>
    <row r="204" spans="1:31" ht="72.95" customHeight="1" thickBot="1">
      <c r="A204" s="4"/>
      <c r="B204" s="74"/>
      <c r="C204" s="47">
        <v>176</v>
      </c>
      <c r="D204" s="48">
        <v>61</v>
      </c>
      <c r="E204" s="42">
        <v>6253504980482</v>
      </c>
      <c r="F204" s="49" t="s">
        <v>527</v>
      </c>
      <c r="G204" s="50"/>
      <c r="H204" s="45" t="s">
        <v>38</v>
      </c>
      <c r="I204" s="108" t="s">
        <v>528</v>
      </c>
      <c r="J204" s="108" t="s">
        <v>40</v>
      </c>
      <c r="K204" s="45" t="s">
        <v>41</v>
      </c>
      <c r="L204" s="124">
        <v>9.1999999999999993</v>
      </c>
      <c r="M204" s="124">
        <v>1</v>
      </c>
      <c r="N204" s="124">
        <v>12</v>
      </c>
      <c r="O204" s="112">
        <v>60</v>
      </c>
      <c r="P204" s="113">
        <v>72</v>
      </c>
      <c r="Q204" s="225">
        <v>37</v>
      </c>
      <c r="R204" s="225">
        <v>20</v>
      </c>
      <c r="S204" s="170">
        <v>15</v>
      </c>
      <c r="T204" s="226">
        <f t="shared" si="14"/>
        <v>1.11E-2</v>
      </c>
      <c r="U204" s="169">
        <f t="shared" si="13"/>
        <v>5.57</v>
      </c>
      <c r="V204" s="138">
        <v>112</v>
      </c>
      <c r="W204" s="112">
        <v>1232</v>
      </c>
      <c r="X204" s="138">
        <v>2112</v>
      </c>
      <c r="Y204" s="118">
        <v>1000</v>
      </c>
      <c r="Z204" s="197"/>
      <c r="AA204" s="198">
        <f>Z204/P204</f>
        <v>0</v>
      </c>
      <c r="AB204" s="196">
        <f>AA204*U204</f>
        <v>0</v>
      </c>
      <c r="AC204" s="196">
        <f>(Q204*R204*S204*AA204)/1000000</f>
        <v>0</v>
      </c>
      <c r="AD204" s="196">
        <f>AA204/V204</f>
        <v>0</v>
      </c>
      <c r="AE204" s="199" t="e">
        <f>#REF!*Z204</f>
        <v>#REF!</v>
      </c>
    </row>
    <row r="205" spans="1:31" ht="87.75" customHeight="1" thickBot="1">
      <c r="A205" s="4"/>
      <c r="B205" s="74"/>
      <c r="C205" s="275">
        <v>177</v>
      </c>
      <c r="D205" s="263">
        <v>62</v>
      </c>
      <c r="E205" s="264" t="s">
        <v>529</v>
      </c>
      <c r="F205" s="265" t="s">
        <v>530</v>
      </c>
      <c r="G205" s="266"/>
      <c r="H205" s="267" t="s">
        <v>38</v>
      </c>
      <c r="I205" s="268" t="s">
        <v>531</v>
      </c>
      <c r="J205" s="268" t="s">
        <v>512</v>
      </c>
      <c r="K205" s="267" t="s">
        <v>41</v>
      </c>
      <c r="L205" s="269">
        <v>11.3</v>
      </c>
      <c r="M205" s="269">
        <v>1</v>
      </c>
      <c r="N205" s="269">
        <v>13.3</v>
      </c>
      <c r="O205" s="270">
        <v>60</v>
      </c>
      <c r="P205" s="271">
        <v>48</v>
      </c>
      <c r="Q205" s="272">
        <v>27</v>
      </c>
      <c r="R205" s="272">
        <v>23</v>
      </c>
      <c r="S205" s="272">
        <v>15</v>
      </c>
      <c r="T205" s="273">
        <f t="shared" si="14"/>
        <v>9.3150000000000004E-3</v>
      </c>
      <c r="U205" s="274">
        <f t="shared" si="13"/>
        <v>4.13</v>
      </c>
      <c r="V205" s="270">
        <v>42.857142857142897</v>
      </c>
      <c r="W205" s="270">
        <v>600</v>
      </c>
      <c r="X205" s="270">
        <v>1323</v>
      </c>
      <c r="Y205" s="118">
        <v>1000</v>
      </c>
      <c r="Z205" s="197"/>
      <c r="AA205" s="198">
        <f>Z205/P205</f>
        <v>0</v>
      </c>
      <c r="AB205" s="196">
        <f>AA205*U205</f>
        <v>0</v>
      </c>
      <c r="AC205" s="196">
        <f>(Q205*R205*S205*AA205)/1000000</f>
        <v>0</v>
      </c>
      <c r="AD205" s="196">
        <f>AA205/V205</f>
        <v>0</v>
      </c>
      <c r="AE205" s="199" t="e">
        <f>#REF!*Z205</f>
        <v>#REF!</v>
      </c>
    </row>
    <row r="206" spans="1:31" ht="96" customHeight="1" thickBot="1">
      <c r="A206" s="4"/>
      <c r="B206" s="259"/>
      <c r="C206" s="52">
        <v>178</v>
      </c>
      <c r="D206" s="260">
        <v>62</v>
      </c>
      <c r="E206" s="53" t="s">
        <v>532</v>
      </c>
      <c r="F206" s="220" t="s">
        <v>533</v>
      </c>
      <c r="G206" s="55"/>
      <c r="H206" s="115" t="s">
        <v>38</v>
      </c>
      <c r="I206" s="114" t="s">
        <v>534</v>
      </c>
      <c r="J206" s="114" t="s">
        <v>92</v>
      </c>
      <c r="K206" s="140" t="s">
        <v>41</v>
      </c>
      <c r="L206" s="116">
        <v>13</v>
      </c>
      <c r="M206" s="116">
        <v>13</v>
      </c>
      <c r="N206" s="116">
        <v>10.7</v>
      </c>
      <c r="O206" s="118">
        <v>720</v>
      </c>
      <c r="P206" s="119">
        <v>12</v>
      </c>
      <c r="Q206" s="227">
        <v>36</v>
      </c>
      <c r="R206" s="227">
        <v>25.5</v>
      </c>
      <c r="S206" s="171">
        <v>22</v>
      </c>
      <c r="T206" s="228">
        <f t="shared" si="14"/>
        <v>2.0195999999999999E-2</v>
      </c>
      <c r="U206" s="173">
        <f t="shared" si="13"/>
        <v>9.89</v>
      </c>
      <c r="V206" s="224">
        <v>60</v>
      </c>
      <c r="W206" s="118">
        <v>660</v>
      </c>
      <c r="X206" s="224">
        <v>1134</v>
      </c>
      <c r="Y206" s="118">
        <v>1000</v>
      </c>
      <c r="Z206" s="201"/>
      <c r="AA206" s="202">
        <f>Z206/P206</f>
        <v>0</v>
      </c>
      <c r="AB206" s="200">
        <f>AA206*U206</f>
        <v>0</v>
      </c>
      <c r="AC206" s="200">
        <f>(Q206*R206*S206*AA206)/1000000</f>
        <v>0</v>
      </c>
      <c r="AD206" s="200">
        <f>AA206/V206</f>
        <v>0</v>
      </c>
      <c r="AE206" s="203" t="e">
        <f>#REF!*Z206</f>
        <v>#REF!</v>
      </c>
    </row>
    <row r="207" spans="1:31" ht="61.5" customHeight="1" thickBot="1">
      <c r="A207" s="4"/>
      <c r="B207" s="22"/>
      <c r="C207" s="26"/>
      <c r="D207" s="24"/>
      <c r="E207" s="25"/>
      <c r="F207" s="26"/>
      <c r="G207" s="22"/>
      <c r="H207" s="27"/>
      <c r="I207" s="92"/>
      <c r="J207" s="92"/>
      <c r="K207" s="27"/>
      <c r="L207" s="93"/>
      <c r="M207" s="93"/>
      <c r="N207" s="93"/>
      <c r="O207" s="94"/>
      <c r="P207" s="26"/>
      <c r="Q207" s="149"/>
      <c r="R207" s="149"/>
      <c r="S207" s="149"/>
      <c r="T207" s="149"/>
      <c r="U207" s="149"/>
      <c r="V207" s="149"/>
      <c r="W207" s="149"/>
      <c r="X207" s="94"/>
      <c r="Y207" s="118">
        <v>1000</v>
      </c>
      <c r="Z207" s="262"/>
      <c r="AA207" s="262"/>
      <c r="AB207" s="262"/>
      <c r="AC207" s="189"/>
      <c r="AD207" s="189"/>
      <c r="AE207" s="262"/>
    </row>
    <row r="208" spans="1:31" ht="26.25" thickBot="1">
      <c r="B208" s="32"/>
      <c r="C208" s="33" t="s">
        <v>535</v>
      </c>
      <c r="D208" s="34"/>
      <c r="E208" s="35"/>
      <c r="F208" s="36"/>
      <c r="G208" s="37"/>
      <c r="H208" s="38"/>
      <c r="I208" s="105"/>
      <c r="J208" s="38"/>
      <c r="K208" s="38"/>
      <c r="L208" s="82"/>
      <c r="M208" s="106"/>
      <c r="N208" s="106"/>
      <c r="O208" s="107"/>
      <c r="P208" s="36"/>
      <c r="Q208" s="164"/>
      <c r="R208" s="164"/>
      <c r="S208" s="164"/>
      <c r="T208" s="164"/>
      <c r="U208" s="164"/>
      <c r="V208" s="107"/>
      <c r="W208" s="107"/>
      <c r="X208" s="107"/>
      <c r="Y208" s="118">
        <v>1000</v>
      </c>
      <c r="Z208" s="190"/>
      <c r="AA208" s="190"/>
      <c r="AB208" s="190"/>
      <c r="AC208" s="190"/>
      <c r="AD208" s="190"/>
      <c r="AE208" s="191"/>
    </row>
    <row r="209" spans="1:31" ht="71.25" customHeight="1" thickBot="1">
      <c r="A209" s="4"/>
      <c r="B209" s="261"/>
      <c r="C209" s="47">
        <v>179</v>
      </c>
      <c r="D209" s="48">
        <v>64</v>
      </c>
      <c r="E209" s="42" t="s">
        <v>536</v>
      </c>
      <c r="F209" s="77" t="s">
        <v>537</v>
      </c>
      <c r="G209" s="50"/>
      <c r="H209" s="45" t="s">
        <v>38</v>
      </c>
      <c r="I209" s="108" t="s">
        <v>538</v>
      </c>
      <c r="J209" s="222" t="s">
        <v>92</v>
      </c>
      <c r="K209" s="45" t="s">
        <v>41</v>
      </c>
      <c r="L209" s="124">
        <v>18</v>
      </c>
      <c r="M209" s="124">
        <v>13.2</v>
      </c>
      <c r="N209" s="124">
        <v>11</v>
      </c>
      <c r="O209" s="112">
        <v>170</v>
      </c>
      <c r="P209" s="113">
        <v>6</v>
      </c>
      <c r="Q209" s="225">
        <v>42</v>
      </c>
      <c r="R209" s="225">
        <v>18.5</v>
      </c>
      <c r="S209" s="170">
        <v>23</v>
      </c>
      <c r="T209" s="226">
        <f t="shared" si="14"/>
        <v>1.7871000000000001E-2</v>
      </c>
      <c r="U209" s="169">
        <f t="shared" si="13"/>
        <v>2.27</v>
      </c>
      <c r="V209" s="112">
        <v>96</v>
      </c>
      <c r="W209" s="112">
        <v>1056</v>
      </c>
      <c r="X209" s="112">
        <v>1638</v>
      </c>
      <c r="Y209" s="118">
        <v>1000</v>
      </c>
      <c r="Z209" s="197"/>
      <c r="AA209" s="198">
        <f>Z209/P209</f>
        <v>0</v>
      </c>
      <c r="AB209" s="196">
        <f>AA209*U209</f>
        <v>0</v>
      </c>
      <c r="AC209" s="196">
        <f>(Q209*R209*S209*AA209)/1000000</f>
        <v>0</v>
      </c>
      <c r="AD209" s="196">
        <f>AA209/V209</f>
        <v>0</v>
      </c>
      <c r="AE209" s="199" t="e">
        <f>#REF!*Z209</f>
        <v>#REF!</v>
      </c>
    </row>
    <row r="210" spans="1:31" ht="89.25" customHeight="1" thickBot="1">
      <c r="A210" s="4"/>
      <c r="B210" s="247"/>
      <c r="C210" s="47">
        <v>180</v>
      </c>
      <c r="D210" s="48">
        <v>64</v>
      </c>
      <c r="E210" s="42" t="s">
        <v>539</v>
      </c>
      <c r="F210" s="77" t="s">
        <v>540</v>
      </c>
      <c r="G210" s="50"/>
      <c r="H210" s="45" t="s">
        <v>38</v>
      </c>
      <c r="I210" s="108" t="s">
        <v>541</v>
      </c>
      <c r="J210" s="222" t="s">
        <v>542</v>
      </c>
      <c r="K210" s="45" t="s">
        <v>41</v>
      </c>
      <c r="L210" s="124">
        <v>13</v>
      </c>
      <c r="M210" s="124">
        <v>2.4</v>
      </c>
      <c r="N210" s="124">
        <v>20</v>
      </c>
      <c r="O210" s="112">
        <v>40</v>
      </c>
      <c r="P210" s="113">
        <v>48</v>
      </c>
      <c r="Q210" s="225">
        <v>27</v>
      </c>
      <c r="R210" s="225">
        <v>30</v>
      </c>
      <c r="S210" s="170">
        <v>41</v>
      </c>
      <c r="T210" s="226">
        <f t="shared" si="14"/>
        <v>3.3210000000000003E-2</v>
      </c>
      <c r="U210" s="169">
        <f t="shared" si="13"/>
        <v>3.17</v>
      </c>
      <c r="V210" s="112">
        <v>36</v>
      </c>
      <c r="W210" s="112">
        <v>396</v>
      </c>
      <c r="X210" s="112">
        <v>855</v>
      </c>
      <c r="Y210" s="118">
        <v>1000</v>
      </c>
      <c r="Z210" s="197"/>
      <c r="AA210" s="198">
        <f>Z210/P210</f>
        <v>0</v>
      </c>
      <c r="AB210" s="196">
        <f>AA210*U210</f>
        <v>0</v>
      </c>
      <c r="AC210" s="196">
        <f>(Q210*R210*S210*AA210)/1000000</f>
        <v>0</v>
      </c>
      <c r="AD210" s="196">
        <f>AA210/V210</f>
        <v>0</v>
      </c>
      <c r="AE210" s="199" t="e">
        <f>#REF!*Z210</f>
        <v>#REF!</v>
      </c>
    </row>
    <row r="211" spans="1:31" ht="79.5" customHeight="1" thickBot="1">
      <c r="A211" s="4"/>
      <c r="B211" s="247"/>
      <c r="C211" s="47">
        <v>181</v>
      </c>
      <c r="D211" s="48">
        <v>64</v>
      </c>
      <c r="E211" s="42" t="s">
        <v>543</v>
      </c>
      <c r="F211" s="77" t="s">
        <v>544</v>
      </c>
      <c r="G211" s="50"/>
      <c r="H211" s="45" t="s">
        <v>38</v>
      </c>
      <c r="I211" s="108" t="s">
        <v>545</v>
      </c>
      <c r="J211" s="222" t="s">
        <v>92</v>
      </c>
      <c r="K211" s="45" t="s">
        <v>41</v>
      </c>
      <c r="L211" s="124">
        <v>18</v>
      </c>
      <c r="M211" s="124">
        <v>13.2</v>
      </c>
      <c r="N211" s="124">
        <v>11</v>
      </c>
      <c r="O211" s="112">
        <v>125</v>
      </c>
      <c r="P211" s="113">
        <v>6</v>
      </c>
      <c r="Q211" s="225">
        <v>42</v>
      </c>
      <c r="R211" s="225">
        <v>18.5</v>
      </c>
      <c r="S211" s="170">
        <v>23</v>
      </c>
      <c r="T211" s="226">
        <f t="shared" si="14"/>
        <v>1.7871000000000001E-2</v>
      </c>
      <c r="U211" s="169">
        <f t="shared" si="13"/>
        <v>2</v>
      </c>
      <c r="V211" s="112">
        <v>96</v>
      </c>
      <c r="W211" s="112">
        <v>1056</v>
      </c>
      <c r="X211" s="112">
        <v>1638</v>
      </c>
      <c r="Y211" s="118">
        <v>1000</v>
      </c>
      <c r="Z211" s="197"/>
      <c r="AA211" s="198">
        <f>Z211/P211</f>
        <v>0</v>
      </c>
      <c r="AB211" s="196">
        <f>AA211*U211</f>
        <v>0</v>
      </c>
      <c r="AC211" s="196">
        <f>(Q211*R211*S211*AA211)/1000000</f>
        <v>0</v>
      </c>
      <c r="AD211" s="196">
        <f>AA211/V211</f>
        <v>0</v>
      </c>
      <c r="AE211" s="199" t="e">
        <f>#REF!*Z211</f>
        <v>#REF!</v>
      </c>
    </row>
    <row r="212" spans="1:31" ht="84" customHeight="1" thickBot="1">
      <c r="A212" s="4"/>
      <c r="B212" s="247"/>
      <c r="C212" s="47">
        <v>182</v>
      </c>
      <c r="D212" s="48">
        <v>65</v>
      </c>
      <c r="E212" s="42" t="s">
        <v>546</v>
      </c>
      <c r="F212" s="77" t="s">
        <v>547</v>
      </c>
      <c r="G212" s="50"/>
      <c r="H212" s="45" t="s">
        <v>38</v>
      </c>
      <c r="I212" s="108" t="s">
        <v>548</v>
      </c>
      <c r="J212" s="222" t="s">
        <v>92</v>
      </c>
      <c r="K212" s="45" t="s">
        <v>41</v>
      </c>
      <c r="L212" s="124">
        <v>18</v>
      </c>
      <c r="M212" s="124">
        <v>13.2</v>
      </c>
      <c r="N212" s="124">
        <v>11</v>
      </c>
      <c r="O212" s="112">
        <v>225</v>
      </c>
      <c r="P212" s="113">
        <v>6</v>
      </c>
      <c r="Q212" s="225">
        <v>42</v>
      </c>
      <c r="R212" s="225">
        <v>18.5</v>
      </c>
      <c r="S212" s="170">
        <v>23</v>
      </c>
      <c r="T212" s="226">
        <f t="shared" si="14"/>
        <v>1.7871000000000001E-2</v>
      </c>
      <c r="U212" s="169">
        <f t="shared" si="13"/>
        <v>2.6</v>
      </c>
      <c r="V212" s="112">
        <v>96</v>
      </c>
      <c r="W212" s="112">
        <v>1056</v>
      </c>
      <c r="X212" s="112">
        <v>1638</v>
      </c>
      <c r="Y212" s="118">
        <v>1000</v>
      </c>
      <c r="Z212" s="197"/>
      <c r="AA212" s="198">
        <f>Z212/P212</f>
        <v>0</v>
      </c>
      <c r="AB212" s="196">
        <f>AA212*U212</f>
        <v>0</v>
      </c>
      <c r="AC212" s="196">
        <f>(Q212*R212*S212*AA212)/1000000</f>
        <v>0</v>
      </c>
      <c r="AD212" s="196">
        <f>AA212/V212</f>
        <v>0</v>
      </c>
      <c r="AE212" s="199" t="e">
        <f>#REF!*Z212</f>
        <v>#REF!</v>
      </c>
    </row>
    <row r="213" spans="1:31" ht="95.25" customHeight="1" thickBot="1">
      <c r="A213" s="4"/>
      <c r="B213" s="247"/>
      <c r="C213" s="47">
        <v>183</v>
      </c>
      <c r="D213" s="48">
        <v>65</v>
      </c>
      <c r="E213" s="42" t="s">
        <v>549</v>
      </c>
      <c r="F213" s="77" t="s">
        <v>550</v>
      </c>
      <c r="G213" s="50"/>
      <c r="H213" s="45" t="s">
        <v>38</v>
      </c>
      <c r="I213" s="108" t="s">
        <v>551</v>
      </c>
      <c r="J213" s="222" t="s">
        <v>92</v>
      </c>
      <c r="K213" s="45" t="s">
        <v>41</v>
      </c>
      <c r="L213" s="124">
        <v>13</v>
      </c>
      <c r="M213" s="124">
        <v>13</v>
      </c>
      <c r="N213" s="124">
        <v>10.7</v>
      </c>
      <c r="O213" s="112">
        <v>108</v>
      </c>
      <c r="P213" s="113">
        <v>12</v>
      </c>
      <c r="Q213" s="225">
        <v>36</v>
      </c>
      <c r="R213" s="225">
        <v>25.5</v>
      </c>
      <c r="S213" s="170">
        <v>22</v>
      </c>
      <c r="T213" s="226">
        <f t="shared" si="14"/>
        <v>2.0195999999999999E-2</v>
      </c>
      <c r="U213" s="169">
        <f t="shared" si="13"/>
        <v>2.5459999999999998</v>
      </c>
      <c r="V213" s="138">
        <v>64</v>
      </c>
      <c r="W213" s="112">
        <v>704</v>
      </c>
      <c r="X213" s="112">
        <v>1134</v>
      </c>
      <c r="Y213" s="118">
        <v>1000</v>
      </c>
      <c r="Z213" s="197"/>
      <c r="AA213" s="198">
        <f>Z213/P213</f>
        <v>0</v>
      </c>
      <c r="AB213" s="196">
        <f>AA213*U213</f>
        <v>0</v>
      </c>
      <c r="AC213" s="196">
        <f>(Q213*R213*S213*AA213)/1000000</f>
        <v>0</v>
      </c>
      <c r="AD213" s="196">
        <f>AA213/V213</f>
        <v>0</v>
      </c>
      <c r="AE213" s="199" t="e">
        <f>#REF!*Z213</f>
        <v>#REF!</v>
      </c>
    </row>
    <row r="214" spans="1:31" ht="96" customHeight="1" thickBot="1">
      <c r="A214" s="4"/>
      <c r="B214" s="259"/>
      <c r="C214" s="52">
        <v>184</v>
      </c>
      <c r="D214" s="53">
        <v>65</v>
      </c>
      <c r="E214" s="53">
        <v>6253504983896</v>
      </c>
      <c r="F214" s="220" t="s">
        <v>552</v>
      </c>
      <c r="G214" s="55"/>
      <c r="H214" s="115" t="s">
        <v>38</v>
      </c>
      <c r="I214" s="114" t="s">
        <v>553</v>
      </c>
      <c r="J214" s="223" t="s">
        <v>335</v>
      </c>
      <c r="K214" s="115" t="s">
        <v>41</v>
      </c>
      <c r="L214" s="117">
        <v>14.5</v>
      </c>
      <c r="M214" s="117">
        <v>1.5</v>
      </c>
      <c r="N214" s="117">
        <v>21</v>
      </c>
      <c r="O214" s="118">
        <v>20</v>
      </c>
      <c r="P214" s="119">
        <v>72</v>
      </c>
      <c r="Q214" s="227">
        <v>59</v>
      </c>
      <c r="R214" s="227">
        <v>14.5</v>
      </c>
      <c r="S214" s="171">
        <v>43</v>
      </c>
      <c r="T214" s="228">
        <f t="shared" si="14"/>
        <v>3.67865E-2</v>
      </c>
      <c r="U214" s="173">
        <f t="shared" si="13"/>
        <v>2.69</v>
      </c>
      <c r="V214" s="118">
        <v>32</v>
      </c>
      <c r="W214" s="118">
        <v>352</v>
      </c>
      <c r="X214" s="118">
        <v>800</v>
      </c>
      <c r="Y214" s="118">
        <v>1000</v>
      </c>
      <c r="Z214" s="201"/>
      <c r="AA214" s="200">
        <f>Z214/P214</f>
        <v>0</v>
      </c>
      <c r="AB214" s="200">
        <f>AA214*U214</f>
        <v>0</v>
      </c>
      <c r="AC214" s="200">
        <f>(Q214*R214*S214*AA214)/1000000</f>
        <v>0</v>
      </c>
      <c r="AD214" s="200">
        <f>AA214/V214</f>
        <v>0</v>
      </c>
      <c r="AE214" s="203" t="e">
        <f>#REF!*Z214</f>
        <v>#REF!</v>
      </c>
    </row>
  </sheetData>
  <mergeCells count="26">
    <mergeCell ref="AE6:AE7"/>
    <mergeCell ref="Z6:Z7"/>
    <mergeCell ref="AA6:AA7"/>
    <mergeCell ref="AB6:AB7"/>
    <mergeCell ref="AC6:AC7"/>
    <mergeCell ref="AD6:AD7"/>
    <mergeCell ref="U6:U7"/>
    <mergeCell ref="V6:V7"/>
    <mergeCell ref="W6:W7"/>
    <mergeCell ref="X6:X7"/>
    <mergeCell ref="R4:U4"/>
    <mergeCell ref="AD4:AE4"/>
    <mergeCell ref="L6:N6"/>
    <mergeCell ref="Q6:S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6:P7"/>
  </mergeCells>
  <hyperlinks>
    <hyperlink ref="H23" r:id="rId1" xr:uid="{00000000-0004-0000-0000-000000000000}"/>
    <hyperlink ref="H24" r:id="rId2" xr:uid="{00000000-0004-0000-0000-000001000000}"/>
    <hyperlink ref="H26" r:id="rId3" xr:uid="{00000000-0004-0000-0000-000002000000}"/>
    <hyperlink ref="H28" r:id="rId4" xr:uid="{00000000-0004-0000-0000-000003000000}"/>
    <hyperlink ref="H27" r:id="rId5" xr:uid="{00000000-0004-0000-0000-000004000000}"/>
    <hyperlink ref="H29" r:id="rId6" xr:uid="{00000000-0004-0000-0000-000005000000}"/>
    <hyperlink ref="H30" r:id="rId7" xr:uid="{00000000-0004-0000-0000-000006000000}"/>
    <hyperlink ref="H31" r:id="rId8" xr:uid="{00000000-0004-0000-0000-000007000000}"/>
    <hyperlink ref="H32" r:id="rId9" xr:uid="{00000000-0004-0000-0000-000008000000}"/>
    <hyperlink ref="H33" r:id="rId10" xr:uid="{00000000-0004-0000-0000-000009000000}"/>
    <hyperlink ref="H34" r:id="rId11" xr:uid="{00000000-0004-0000-0000-00000A000000}"/>
    <hyperlink ref="H35" r:id="rId12" xr:uid="{00000000-0004-0000-0000-00000B000000}"/>
    <hyperlink ref="H36" r:id="rId13" xr:uid="{00000000-0004-0000-0000-00000C000000}"/>
    <hyperlink ref="H40" r:id="rId14" xr:uid="{00000000-0004-0000-0000-00000D000000}"/>
    <hyperlink ref="H42" r:id="rId15" xr:uid="{00000000-0004-0000-0000-00000E000000}"/>
    <hyperlink ref="H64" r:id="rId16" xr:uid="{00000000-0004-0000-0000-00000F000000}"/>
    <hyperlink ref="H203" r:id="rId17" xr:uid="{00000000-0004-0000-0000-000010000000}"/>
    <hyperlink ref="H204" r:id="rId18" xr:uid="{00000000-0004-0000-0000-000011000000}"/>
    <hyperlink ref="H205" r:id="rId19" xr:uid="{00000000-0004-0000-0000-000012000000}"/>
    <hyperlink ref="H197" r:id="rId20" xr:uid="{00000000-0004-0000-0000-000013000000}"/>
    <hyperlink ref="H198" r:id="rId21" xr:uid="{00000000-0004-0000-0000-000014000000}"/>
    <hyperlink ref="H199" r:id="rId22" xr:uid="{00000000-0004-0000-0000-000015000000}"/>
    <hyperlink ref="H200" r:id="rId23" xr:uid="{00000000-0004-0000-0000-000016000000}"/>
    <hyperlink ref="H201" r:id="rId24" xr:uid="{00000000-0004-0000-0000-000017000000}"/>
    <hyperlink ref="H206" r:id="rId25" xr:uid="{00000000-0004-0000-0000-000018000000}"/>
    <hyperlink ref="H150" r:id="rId26" xr:uid="{00000000-0004-0000-0000-000019000000}"/>
    <hyperlink ref="H151" r:id="rId27" xr:uid="{00000000-0004-0000-0000-00001A000000}"/>
    <hyperlink ref="H152" r:id="rId28" xr:uid="{00000000-0004-0000-0000-00001B000000}"/>
    <hyperlink ref="H154" r:id="rId29" xr:uid="{00000000-0004-0000-0000-00001C000000}"/>
    <hyperlink ref="H155" r:id="rId30" xr:uid="{00000000-0004-0000-0000-00001D000000}"/>
    <hyperlink ref="H156" r:id="rId31" xr:uid="{00000000-0004-0000-0000-00001E000000}"/>
    <hyperlink ref="H153" r:id="rId32" xr:uid="{00000000-0004-0000-0000-00001F000000}"/>
    <hyperlink ref="H137" r:id="rId33" xr:uid="{00000000-0004-0000-0000-000020000000}"/>
    <hyperlink ref="H139" r:id="rId34" xr:uid="{00000000-0004-0000-0000-000021000000}"/>
    <hyperlink ref="H140" r:id="rId35" xr:uid="{00000000-0004-0000-0000-000022000000}"/>
    <hyperlink ref="H141" r:id="rId36" xr:uid="{00000000-0004-0000-0000-000023000000}"/>
    <hyperlink ref="H142" r:id="rId37" xr:uid="{00000000-0004-0000-0000-000024000000}"/>
    <hyperlink ref="H143" r:id="rId38" xr:uid="{00000000-0004-0000-0000-000025000000}"/>
    <hyperlink ref="H127" r:id="rId39" xr:uid="{00000000-0004-0000-0000-000026000000}"/>
    <hyperlink ref="H129" r:id="rId40" xr:uid="{00000000-0004-0000-0000-000027000000}"/>
    <hyperlink ref="H131" r:id="rId41" xr:uid="{00000000-0004-0000-0000-000028000000}"/>
    <hyperlink ref="H133" r:id="rId42" xr:uid="{00000000-0004-0000-0000-000029000000}"/>
    <hyperlink ref="H128" r:id="rId43" xr:uid="{00000000-0004-0000-0000-00002A000000}"/>
    <hyperlink ref="H132" r:id="rId44" xr:uid="{00000000-0004-0000-0000-00002B000000}"/>
    <hyperlink ref="H135" r:id="rId45" xr:uid="{00000000-0004-0000-0000-00002C000000}"/>
    <hyperlink ref="H134" r:id="rId46" xr:uid="{00000000-0004-0000-0000-00002D000000}"/>
    <hyperlink ref="H136" r:id="rId47" xr:uid="{00000000-0004-0000-0000-00002E000000}"/>
    <hyperlink ref="H130" r:id="rId48" xr:uid="{00000000-0004-0000-0000-00002F000000}"/>
    <hyperlink ref="H144" r:id="rId49" xr:uid="{00000000-0004-0000-0000-000030000000}"/>
    <hyperlink ref="H146" r:id="rId50" xr:uid="{00000000-0004-0000-0000-000031000000}"/>
    <hyperlink ref="H145" r:id="rId51" xr:uid="{00000000-0004-0000-0000-000032000000}"/>
    <hyperlink ref="H147" r:id="rId52" xr:uid="{00000000-0004-0000-0000-000033000000}"/>
    <hyperlink ref="H148" r:id="rId53" xr:uid="{00000000-0004-0000-0000-000034000000}"/>
    <hyperlink ref="H138" r:id="rId54" xr:uid="{00000000-0004-0000-0000-000035000000}"/>
    <hyperlink ref="H122" r:id="rId55" xr:uid="{00000000-0004-0000-0000-000036000000}"/>
    <hyperlink ref="H123" r:id="rId56" xr:uid="{00000000-0004-0000-0000-000037000000}"/>
    <hyperlink ref="H114" r:id="rId57" xr:uid="{00000000-0004-0000-0000-000038000000}"/>
    <hyperlink ref="H118" r:id="rId58" xr:uid="{00000000-0004-0000-0000-000039000000}"/>
    <hyperlink ref="H119" r:id="rId59" xr:uid="{00000000-0004-0000-0000-00003A000000}"/>
    <hyperlink ref="H115" r:id="rId60" xr:uid="{00000000-0004-0000-0000-00003B000000}"/>
    <hyperlink ref="H116" r:id="rId61" xr:uid="{00000000-0004-0000-0000-00003C000000}"/>
    <hyperlink ref="H120" r:id="rId62" xr:uid="{00000000-0004-0000-0000-00003D000000}"/>
    <hyperlink ref="H124" r:id="rId63" xr:uid="{00000000-0004-0000-0000-00003E000000}"/>
    <hyperlink ref="H125" r:id="rId64" xr:uid="{00000000-0004-0000-0000-00003F000000}"/>
    <hyperlink ref="H104" r:id="rId65" xr:uid="{00000000-0004-0000-0000-000040000000}"/>
    <hyperlink ref="H107" r:id="rId66" xr:uid="{00000000-0004-0000-0000-000041000000}"/>
    <hyperlink ref="H109" r:id="rId67" xr:uid="{00000000-0004-0000-0000-000042000000}"/>
    <hyperlink ref="H111" r:id="rId68" xr:uid="{00000000-0004-0000-0000-000043000000}"/>
    <hyperlink ref="H105" r:id="rId69" xr:uid="{00000000-0004-0000-0000-000044000000}"/>
    <hyperlink ref="H106" r:id="rId70" xr:uid="{00000000-0004-0000-0000-000045000000}"/>
    <hyperlink ref="H108" r:id="rId71" xr:uid="{00000000-0004-0000-0000-000046000000}"/>
    <hyperlink ref="H110" r:id="rId72" xr:uid="{00000000-0004-0000-0000-000047000000}"/>
    <hyperlink ref="H112" r:id="rId73" xr:uid="{00000000-0004-0000-0000-000048000000}"/>
    <hyperlink ref="H101" r:id="rId74" xr:uid="{00000000-0004-0000-0000-000049000000}"/>
    <hyperlink ref="H100" r:id="rId75" xr:uid="{00000000-0004-0000-0000-00004A000000}"/>
    <hyperlink ref="H102" r:id="rId76" xr:uid="{00000000-0004-0000-0000-00004B000000}"/>
    <hyperlink ref="H160" r:id="rId77" xr:uid="{00000000-0004-0000-0000-00004C000000}"/>
    <hyperlink ref="H161" r:id="rId78" xr:uid="{00000000-0004-0000-0000-00004D000000}"/>
    <hyperlink ref="H181" r:id="rId79" xr:uid="{00000000-0004-0000-0000-00004E000000}"/>
    <hyperlink ref="H182" r:id="rId80" xr:uid="{00000000-0004-0000-0000-00004F000000}"/>
    <hyperlink ref="H213" r:id="rId81" xr:uid="{00000000-0004-0000-0000-000050000000}"/>
    <hyperlink ref="H212" r:id="rId82" xr:uid="{00000000-0004-0000-0000-000051000000}"/>
    <hyperlink ref="H211" r:id="rId83" xr:uid="{00000000-0004-0000-0000-000052000000}"/>
    <hyperlink ref="H209" r:id="rId84" xr:uid="{00000000-0004-0000-0000-000053000000}"/>
    <hyperlink ref="K210" r:id="rId85" xr:uid="{00000000-0004-0000-0000-000054000000}"/>
    <hyperlink ref="K211" r:id="rId86" xr:uid="{00000000-0004-0000-0000-000055000000}"/>
    <hyperlink ref="K212" r:id="rId87" xr:uid="{00000000-0004-0000-0000-000056000000}"/>
    <hyperlink ref="K213" r:id="rId88" xr:uid="{00000000-0004-0000-0000-000057000000}"/>
    <hyperlink ref="K209" r:id="rId89" xr:uid="{00000000-0004-0000-0000-000058000000}"/>
    <hyperlink ref="K182" r:id="rId90" xr:uid="{00000000-0004-0000-0000-000059000000}"/>
    <hyperlink ref="K181" r:id="rId91" xr:uid="{00000000-0004-0000-0000-00005A000000}"/>
    <hyperlink ref="K192" r:id="rId92" xr:uid="{00000000-0004-0000-0000-00005B000000}"/>
    <hyperlink ref="K193" r:id="rId93" xr:uid="{00000000-0004-0000-0000-00005C000000}"/>
    <hyperlink ref="K194" r:id="rId94" xr:uid="{00000000-0004-0000-0000-00005D000000}"/>
    <hyperlink ref="K184" r:id="rId95" xr:uid="{00000000-0004-0000-0000-00005E000000}"/>
    <hyperlink ref="K187" r:id="rId96" xr:uid="{00000000-0004-0000-0000-00005F000000}"/>
    <hyperlink ref="K186" r:id="rId97" xr:uid="{00000000-0004-0000-0000-000060000000}"/>
    <hyperlink ref="K185" r:id="rId98" xr:uid="{00000000-0004-0000-0000-000061000000}"/>
    <hyperlink ref="K191" r:id="rId99" xr:uid="{00000000-0004-0000-0000-000062000000}"/>
    <hyperlink ref="K190" r:id="rId100" xr:uid="{00000000-0004-0000-0000-000063000000}"/>
    <hyperlink ref="K189" r:id="rId101" xr:uid="{00000000-0004-0000-0000-000064000000}"/>
    <hyperlink ref="K188" r:id="rId102" xr:uid="{00000000-0004-0000-0000-000065000000}"/>
    <hyperlink ref="K179" r:id="rId103" xr:uid="{00000000-0004-0000-0000-000066000000}"/>
    <hyperlink ref="K178" r:id="rId104" xr:uid="{00000000-0004-0000-0000-000067000000}"/>
    <hyperlink ref="K176" r:id="rId105" xr:uid="{00000000-0004-0000-0000-000068000000}"/>
    <hyperlink ref="K175" r:id="rId106" xr:uid="{00000000-0004-0000-0000-000069000000}"/>
    <hyperlink ref="K174" r:id="rId107" xr:uid="{00000000-0004-0000-0000-00006A000000}"/>
    <hyperlink ref="K173" r:id="rId108" xr:uid="{00000000-0004-0000-0000-00006B000000}"/>
    <hyperlink ref="K172" r:id="rId109" xr:uid="{00000000-0004-0000-0000-00006C000000}"/>
    <hyperlink ref="K166" r:id="rId110" xr:uid="{00000000-0004-0000-0000-00006D000000}"/>
    <hyperlink ref="K165" r:id="rId111" xr:uid="{00000000-0004-0000-0000-00006E000000}"/>
    <hyperlink ref="K164" r:id="rId112" xr:uid="{00000000-0004-0000-0000-00006F000000}"/>
    <hyperlink ref="K150" r:id="rId113" xr:uid="{00000000-0004-0000-0000-000070000000}"/>
    <hyperlink ref="K161" r:id="rId114" xr:uid="{00000000-0004-0000-0000-000071000000}"/>
    <hyperlink ref="K160" r:id="rId115" xr:uid="{00000000-0004-0000-0000-000072000000}"/>
    <hyperlink ref="K158" r:id="rId116" xr:uid="{00000000-0004-0000-0000-000073000000}"/>
    <hyperlink ref="K111" r:id="rId117" xr:uid="{00000000-0004-0000-0000-000074000000}"/>
    <hyperlink ref="K109" r:id="rId118" xr:uid="{00000000-0004-0000-0000-000075000000}"/>
    <hyperlink ref="K107" r:id="rId119" xr:uid="{00000000-0004-0000-0000-000076000000}"/>
    <hyperlink ref="K104" r:id="rId120" xr:uid="{00000000-0004-0000-0000-000077000000}"/>
    <hyperlink ref="K125" r:id="rId121" xr:uid="{00000000-0004-0000-0000-000078000000}"/>
    <hyperlink ref="K124" r:id="rId122" xr:uid="{00000000-0004-0000-0000-000079000000}"/>
    <hyperlink ref="K157" r:id="rId123" xr:uid="{00000000-0004-0000-0000-00007A000000}"/>
    <hyperlink ref="K153" r:id="rId124" xr:uid="{00000000-0004-0000-0000-00007B000000}"/>
    <hyperlink ref="K156" r:id="rId125" xr:uid="{00000000-0004-0000-0000-00007C000000}"/>
    <hyperlink ref="K155" r:id="rId126" xr:uid="{00000000-0004-0000-0000-00007D000000}"/>
    <hyperlink ref="K152" r:id="rId127" xr:uid="{00000000-0004-0000-0000-00007E000000}"/>
    <hyperlink ref="K151" r:id="rId128" xr:uid="{00000000-0004-0000-0000-00007F000000}"/>
    <hyperlink ref="K154" r:id="rId129" xr:uid="{00000000-0004-0000-0000-000080000000}"/>
    <hyperlink ref="K138" r:id="rId130" xr:uid="{00000000-0004-0000-0000-000081000000}"/>
    <hyperlink ref="K148" r:id="rId131" xr:uid="{00000000-0004-0000-0000-000082000000}"/>
    <hyperlink ref="K147" r:id="rId132" xr:uid="{00000000-0004-0000-0000-000083000000}"/>
    <hyperlink ref="K145" r:id="rId133" xr:uid="{00000000-0004-0000-0000-000084000000}"/>
    <hyperlink ref="K146" r:id="rId134" xr:uid="{00000000-0004-0000-0000-000085000000}"/>
    <hyperlink ref="K144" r:id="rId135" xr:uid="{00000000-0004-0000-0000-000086000000}"/>
    <hyperlink ref="K130" r:id="rId136" xr:uid="{00000000-0004-0000-0000-000087000000}"/>
    <hyperlink ref="K132" r:id="rId137" xr:uid="{00000000-0004-0000-0000-000088000000}"/>
    <hyperlink ref="K134" r:id="rId138" xr:uid="{00000000-0004-0000-0000-000089000000}"/>
    <hyperlink ref="K135" r:id="rId139" xr:uid="{00000000-0004-0000-0000-00008A000000}"/>
    <hyperlink ref="K128" r:id="rId140" xr:uid="{00000000-0004-0000-0000-00008B000000}"/>
    <hyperlink ref="K133" r:id="rId141" xr:uid="{00000000-0004-0000-0000-00008C000000}"/>
    <hyperlink ref="K131" r:id="rId142" xr:uid="{00000000-0004-0000-0000-00008D000000}"/>
    <hyperlink ref="K129" r:id="rId143" xr:uid="{00000000-0004-0000-0000-00008E000000}"/>
    <hyperlink ref="K127" r:id="rId144" xr:uid="{00000000-0004-0000-0000-00008F000000}"/>
    <hyperlink ref="K143" r:id="rId145" xr:uid="{00000000-0004-0000-0000-000090000000}"/>
    <hyperlink ref="K142" r:id="rId146" xr:uid="{00000000-0004-0000-0000-000091000000}"/>
    <hyperlink ref="K141" r:id="rId147" xr:uid="{00000000-0004-0000-0000-000092000000}"/>
    <hyperlink ref="K140" r:id="rId148" xr:uid="{00000000-0004-0000-0000-000093000000}"/>
    <hyperlink ref="K139" r:id="rId149" xr:uid="{00000000-0004-0000-0000-000094000000}"/>
    <hyperlink ref="K137" r:id="rId150" xr:uid="{00000000-0004-0000-0000-000095000000}"/>
    <hyperlink ref="K121" r:id="rId151" xr:uid="{00000000-0004-0000-0000-000096000000}"/>
    <hyperlink ref="K120" r:id="rId152" xr:uid="{00000000-0004-0000-0000-000097000000}"/>
    <hyperlink ref="K116" r:id="rId153" xr:uid="{00000000-0004-0000-0000-000098000000}"/>
    <hyperlink ref="K115" r:id="rId154" xr:uid="{00000000-0004-0000-0000-000099000000}"/>
    <hyperlink ref="K119" r:id="rId155" xr:uid="{00000000-0004-0000-0000-00009A000000}"/>
    <hyperlink ref="K118" r:id="rId156" xr:uid="{00000000-0004-0000-0000-00009B000000}"/>
    <hyperlink ref="K117" r:id="rId157" xr:uid="{00000000-0004-0000-0000-00009C000000}"/>
    <hyperlink ref="K114" r:id="rId158" xr:uid="{00000000-0004-0000-0000-00009D000000}"/>
    <hyperlink ref="K123" r:id="rId159" xr:uid="{00000000-0004-0000-0000-00009E000000}"/>
    <hyperlink ref="K122" r:id="rId160" xr:uid="{00000000-0004-0000-0000-00009F000000}"/>
    <hyperlink ref="K112" r:id="rId161" xr:uid="{00000000-0004-0000-0000-0000A0000000}"/>
    <hyperlink ref="K110" r:id="rId162" xr:uid="{00000000-0004-0000-0000-0000A1000000}"/>
    <hyperlink ref="K108" r:id="rId163" xr:uid="{00000000-0004-0000-0000-0000A2000000}"/>
    <hyperlink ref="K106" r:id="rId164" xr:uid="{00000000-0004-0000-0000-0000A3000000}"/>
    <hyperlink ref="K105" r:id="rId165" xr:uid="{00000000-0004-0000-0000-0000A4000000}"/>
    <hyperlink ref="K206" r:id="rId166" xr:uid="{00000000-0004-0000-0000-0000A5000000}"/>
    <hyperlink ref="K201" r:id="rId167" xr:uid="{00000000-0004-0000-0000-0000A6000000}"/>
    <hyperlink ref="K200" r:id="rId168" xr:uid="{00000000-0004-0000-0000-0000A7000000}"/>
    <hyperlink ref="K199" r:id="rId169" xr:uid="{00000000-0004-0000-0000-0000A8000000}"/>
    <hyperlink ref="K198" r:id="rId170" xr:uid="{00000000-0004-0000-0000-0000A9000000}"/>
    <hyperlink ref="K205" r:id="rId171" xr:uid="{00000000-0004-0000-0000-0000AA000000}"/>
    <hyperlink ref="K204" r:id="rId172" xr:uid="{00000000-0004-0000-0000-0000AB000000}"/>
    <hyperlink ref="K203" r:id="rId173" xr:uid="{00000000-0004-0000-0000-0000AC000000}"/>
    <hyperlink ref="K197" r:id="rId174" xr:uid="{00000000-0004-0000-0000-0000AD000000}"/>
    <hyperlink ref="K66" r:id="rId175" xr:uid="{00000000-0004-0000-0000-0000AE000000}"/>
    <hyperlink ref="K64" r:id="rId176" xr:uid="{00000000-0004-0000-0000-0000AF000000}"/>
    <hyperlink ref="K65" r:id="rId177" xr:uid="{00000000-0004-0000-0000-0000B0000000}"/>
    <hyperlink ref="K61" r:id="rId178" xr:uid="{00000000-0004-0000-0000-0000B1000000}"/>
    <hyperlink ref="K62" r:id="rId179" xr:uid="{00000000-0004-0000-0000-0000B2000000}"/>
    <hyperlink ref="K70" r:id="rId180" xr:uid="{00000000-0004-0000-0000-0000B3000000}"/>
    <hyperlink ref="K68" r:id="rId181" xr:uid="{00000000-0004-0000-0000-0000B4000000}"/>
    <hyperlink ref="K56" r:id="rId182" xr:uid="{00000000-0004-0000-0000-0000B5000000}"/>
    <hyperlink ref="K57" r:id="rId183" xr:uid="{00000000-0004-0000-0000-0000B6000000}"/>
    <hyperlink ref="K55" r:id="rId184" xr:uid="{00000000-0004-0000-0000-0000B7000000}"/>
    <hyperlink ref="K54" r:id="rId185" xr:uid="{00000000-0004-0000-0000-0000B8000000}"/>
    <hyperlink ref="K53" r:id="rId186" xr:uid="{00000000-0004-0000-0000-0000B9000000}"/>
    <hyperlink ref="K52" r:id="rId187" xr:uid="{00000000-0004-0000-0000-0000BA000000}"/>
    <hyperlink ref="K51" r:id="rId188" xr:uid="{00000000-0004-0000-0000-0000BB000000}"/>
    <hyperlink ref="K50" r:id="rId189" xr:uid="{00000000-0004-0000-0000-0000BC000000}"/>
    <hyperlink ref="K49" r:id="rId190" xr:uid="{00000000-0004-0000-0000-0000BD000000}"/>
    <hyperlink ref="K47" r:id="rId191" xr:uid="{00000000-0004-0000-0000-0000BE000000}"/>
    <hyperlink ref="K44" r:id="rId192" xr:uid="{00000000-0004-0000-0000-0000BF000000}"/>
    <hyperlink ref="K42" r:id="rId193" xr:uid="{00000000-0004-0000-0000-0000C0000000}"/>
    <hyperlink ref="K41" r:id="rId194" xr:uid="{00000000-0004-0000-0000-0000C1000000}"/>
    <hyperlink ref="K40" r:id="rId195" xr:uid="{00000000-0004-0000-0000-0000C2000000}"/>
    <hyperlink ref="K34" r:id="rId196" xr:uid="{00000000-0004-0000-0000-0000C3000000}"/>
    <hyperlink ref="K33" r:id="rId197" xr:uid="{00000000-0004-0000-0000-0000C4000000}"/>
    <hyperlink ref="K32" r:id="rId198" xr:uid="{00000000-0004-0000-0000-0000C5000000}"/>
    <hyperlink ref="K31" r:id="rId199" xr:uid="{00000000-0004-0000-0000-0000C6000000}"/>
    <hyperlink ref="K30" r:id="rId200" xr:uid="{00000000-0004-0000-0000-0000C7000000}"/>
    <hyperlink ref="K29" r:id="rId201" xr:uid="{00000000-0004-0000-0000-0000C8000000}"/>
    <hyperlink ref="K27" r:id="rId202" xr:uid="{00000000-0004-0000-0000-0000C9000000}"/>
    <hyperlink ref="K28" r:id="rId203" xr:uid="{00000000-0004-0000-0000-0000CA000000}"/>
    <hyperlink ref="K26" r:id="rId204" xr:uid="{00000000-0004-0000-0000-0000CB000000}"/>
    <hyperlink ref="K23" r:id="rId205" xr:uid="{00000000-0004-0000-0000-0000CC000000}"/>
    <hyperlink ref="K37" r:id="rId206" xr:uid="{00000000-0004-0000-0000-0000CD000000}"/>
    <hyperlink ref="K35" r:id="rId207" xr:uid="{00000000-0004-0000-0000-0000CE000000}"/>
    <hyperlink ref="K36" r:id="rId208" xr:uid="{00000000-0004-0000-0000-0000CF000000}"/>
    <hyperlink ref="K24" r:id="rId209" xr:uid="{00000000-0004-0000-0000-0000D0000000}"/>
    <hyperlink ref="K136" r:id="rId210" xr:uid="{00000000-0004-0000-0000-0000D1000000}"/>
    <hyperlink ref="K60" r:id="rId211" xr:uid="{00000000-0004-0000-0000-0000D2000000}"/>
    <hyperlink ref="K59" r:id="rId212" xr:uid="{00000000-0004-0000-0000-0000D3000000}"/>
    <hyperlink ref="K159" r:id="rId213" xr:uid="{00000000-0004-0000-0000-0000D4000000}"/>
    <hyperlink ref="K69" r:id="rId214" xr:uid="{00000000-0004-0000-0000-0000D5000000}"/>
    <hyperlink ref="K202" r:id="rId215" xr:uid="{00000000-0004-0000-0000-0000D6000000}"/>
    <hyperlink ref="H202" r:id="rId216" xr:uid="{00000000-0004-0000-0000-0000D7000000}"/>
    <hyperlink ref="K22" r:id="rId217" xr:uid="{00000000-0004-0000-0000-0000D8000000}"/>
    <hyperlink ref="K177" r:id="rId218" xr:uid="{00000000-0004-0000-0000-0000D9000000}"/>
    <hyperlink ref="H66" r:id="rId219" xr:uid="{00000000-0004-0000-0000-0000DA000000}"/>
    <hyperlink ref="H65" r:id="rId220" xr:uid="{00000000-0004-0000-0000-0000DB000000}"/>
    <hyperlink ref="H167" r:id="rId221" xr:uid="{00000000-0004-0000-0000-0000DC000000}"/>
    <hyperlink ref="H173" r:id="rId222" xr:uid="{00000000-0004-0000-0000-0000DD000000}"/>
    <hyperlink ref="H171" r:id="rId223" xr:uid="{00000000-0004-0000-0000-0000DE000000}"/>
    <hyperlink ref="H214" r:id="rId224" xr:uid="{00000000-0004-0000-0000-0000DF000000}"/>
    <hyperlink ref="H52" r:id="rId225" xr:uid="{00000000-0004-0000-0000-0000E0000000}"/>
    <hyperlink ref="H53" r:id="rId226" xr:uid="{00000000-0004-0000-0000-0000E1000000}"/>
    <hyperlink ref="H50" r:id="rId227" xr:uid="{00000000-0004-0000-0000-0000E2000000}"/>
    <hyperlink ref="H51" r:id="rId228" xr:uid="{00000000-0004-0000-0000-0000E3000000}"/>
    <hyperlink ref="H49" r:id="rId229" xr:uid="{00000000-0004-0000-0000-0000E4000000}"/>
    <hyperlink ref="H54" r:id="rId230" xr:uid="{00000000-0004-0000-0000-0000E5000000}"/>
    <hyperlink ref="H55" r:id="rId231" xr:uid="{00000000-0004-0000-0000-0000E6000000}"/>
    <hyperlink ref="H121" r:id="rId232" xr:uid="{00000000-0004-0000-0000-0000E7000000}"/>
    <hyperlink ref="H159" r:id="rId233" xr:uid="{00000000-0004-0000-0000-0000E8000000}"/>
    <hyperlink ref="H187" r:id="rId234" xr:uid="{00000000-0004-0000-0000-0000E9000000}"/>
    <hyperlink ref="H186" r:id="rId235" xr:uid="{00000000-0004-0000-0000-0000EA000000}"/>
    <hyperlink ref="H185" r:id="rId236" xr:uid="{00000000-0004-0000-0000-0000EB000000}"/>
    <hyperlink ref="H190" r:id="rId237" xr:uid="{00000000-0004-0000-0000-0000EC000000}"/>
    <hyperlink ref="H189" r:id="rId238" xr:uid="{00000000-0004-0000-0000-0000ED000000}"/>
    <hyperlink ref="H191" r:id="rId239" xr:uid="{00000000-0004-0000-0000-0000EE000000}"/>
    <hyperlink ref="H194" r:id="rId240" xr:uid="{00000000-0004-0000-0000-0000EF000000}"/>
    <hyperlink ref="H193" r:id="rId241" xr:uid="{00000000-0004-0000-0000-0000F0000000}"/>
    <hyperlink ref="H192" r:id="rId242" xr:uid="{00000000-0004-0000-0000-0000F1000000}"/>
    <hyperlink ref="H184" r:id="rId243" xr:uid="{00000000-0004-0000-0000-0000F2000000}"/>
    <hyperlink ref="H68" r:id="rId244" xr:uid="{00000000-0004-0000-0000-0000F3000000}"/>
    <hyperlink ref="H69" r:id="rId245" xr:uid="{00000000-0004-0000-0000-0000F4000000}"/>
    <hyperlink ref="H70" r:id="rId246" xr:uid="{00000000-0004-0000-0000-0000F5000000}"/>
    <hyperlink ref="H164" r:id="rId247" xr:uid="{00000000-0004-0000-0000-0000F6000000}"/>
    <hyperlink ref="H175" r:id="rId248" xr:uid="{00000000-0004-0000-0000-0000F7000000}"/>
    <hyperlink ref="H176" r:id="rId249" xr:uid="{00000000-0004-0000-0000-0000F8000000}"/>
    <hyperlink ref="H177" r:id="rId250" xr:uid="{00000000-0004-0000-0000-0000F9000000}"/>
    <hyperlink ref="H169" r:id="rId251" xr:uid="{00000000-0004-0000-0000-0000FA000000}"/>
    <hyperlink ref="H174" r:id="rId252" xr:uid="{00000000-0004-0000-0000-0000FB000000}"/>
    <hyperlink ref="H172" r:id="rId253" xr:uid="{00000000-0004-0000-0000-0000FC000000}"/>
    <hyperlink ref="H178" r:id="rId254" xr:uid="{00000000-0004-0000-0000-0000FD000000}"/>
    <hyperlink ref="H179" r:id="rId255" xr:uid="{00000000-0004-0000-0000-0000FE000000}"/>
    <hyperlink ref="H61" r:id="rId256" xr:uid="{00000000-0004-0000-0000-0000FF000000}"/>
    <hyperlink ref="H62" r:id="rId257" xr:uid="{00000000-0004-0000-0000-000000010000}"/>
    <hyperlink ref="H60" r:id="rId258" xr:uid="{00000000-0004-0000-0000-000001010000}"/>
    <hyperlink ref="H59" r:id="rId259" xr:uid="{00000000-0004-0000-0000-000002010000}"/>
    <hyperlink ref="H47" r:id="rId260" xr:uid="{00000000-0004-0000-0000-000003010000}"/>
    <hyperlink ref="H44" r:id="rId261" xr:uid="{00000000-0004-0000-0000-000004010000}"/>
    <hyperlink ref="H210" r:id="rId262" xr:uid="{00000000-0004-0000-0000-000005010000}"/>
    <hyperlink ref="H166" r:id="rId263" xr:uid="{00000000-0004-0000-0000-000006010000}"/>
    <hyperlink ref="K214" r:id="rId264" xr:uid="{00000000-0004-0000-0000-000007010000}"/>
    <hyperlink ref="K73" r:id="rId265" xr:uid="{00000000-0004-0000-0000-000008010000}"/>
    <hyperlink ref="K99:K101" r:id="rId266" display="View Diecut File" xr:uid="{00000000-0004-0000-0000-000009010000}"/>
    <hyperlink ref="K102" r:id="rId267" xr:uid="{00000000-0004-0000-0000-00000A010000}"/>
    <hyperlink ref="H170" r:id="rId268" xr:uid="{00000000-0004-0000-0000-00000B010000}"/>
    <hyperlink ref="H168" r:id="rId269" xr:uid="{00000000-0004-0000-0000-00000C010000}"/>
    <hyperlink ref="H165" r:id="rId270" xr:uid="{00000000-0004-0000-0000-00000D010000}"/>
    <hyperlink ref="H45" r:id="rId271" xr:uid="{00000000-0004-0000-0000-00000E010000}"/>
    <hyperlink ref="H157" r:id="rId272" xr:uid="{00000000-0004-0000-0000-00000F010000}"/>
    <hyperlink ref="H158" r:id="rId273" xr:uid="{00000000-0004-0000-0000-000010010000}"/>
    <hyperlink ref="H22" r:id="rId274" xr:uid="{00000000-0004-0000-0000-000011010000}"/>
    <hyperlink ref="H21" r:id="rId275" xr:uid="{00000000-0004-0000-0000-000012010000}"/>
    <hyperlink ref="H46" r:id="rId276" xr:uid="{00000000-0004-0000-0000-000013010000}"/>
    <hyperlink ref="K38" r:id="rId277" xr:uid="{00000000-0004-0000-0000-000014010000}"/>
    <hyperlink ref="H37" r:id="rId278" xr:uid="{00000000-0004-0000-0000-000015010000}"/>
    <hyperlink ref="H38" r:id="rId279" xr:uid="{00000000-0004-0000-0000-000016010000}"/>
    <hyperlink ref="H25" r:id="rId280" xr:uid="{00000000-0004-0000-0000-000017010000}"/>
    <hyperlink ref="K25" r:id="rId281" xr:uid="{00000000-0004-0000-0000-000018010000}"/>
    <hyperlink ref="K46" r:id="rId282" xr:uid="{00000000-0004-0000-0000-000019010000}"/>
    <hyperlink ref="K45" r:id="rId283" xr:uid="{00000000-0004-0000-0000-00001A010000}"/>
    <hyperlink ref="K9" r:id="rId284" xr:uid="{00000000-0004-0000-0000-00001B010000}"/>
    <hyperlink ref="K21" r:id="rId285" xr:uid="{00000000-0004-0000-0000-00001C010000}"/>
    <hyperlink ref="K10" r:id="rId286" xr:uid="{00000000-0004-0000-0000-00001D010000}"/>
    <hyperlink ref="K12" r:id="rId287" xr:uid="{00000000-0004-0000-0000-00001E010000}"/>
    <hyperlink ref="K14" r:id="rId288" xr:uid="{00000000-0004-0000-0000-00001F010000}"/>
    <hyperlink ref="K16" r:id="rId289" xr:uid="{00000000-0004-0000-0000-000020010000}"/>
    <hyperlink ref="K18" r:id="rId290" xr:uid="{00000000-0004-0000-0000-000021010000}"/>
    <hyperlink ref="K11" r:id="rId291" xr:uid="{00000000-0004-0000-0000-000022010000}"/>
    <hyperlink ref="K13" r:id="rId292" xr:uid="{00000000-0004-0000-0000-000023010000}"/>
    <hyperlink ref="K15" r:id="rId293" xr:uid="{00000000-0004-0000-0000-000024010000}"/>
    <hyperlink ref="K17" r:id="rId294" xr:uid="{00000000-0004-0000-0000-000025010000}"/>
    <hyperlink ref="K74" r:id="rId295" xr:uid="{00000000-0004-0000-0000-000026010000}"/>
    <hyperlink ref="H10" r:id="rId296" xr:uid="{00000000-0004-0000-0000-000027010000}"/>
    <hyperlink ref="H14" r:id="rId297" xr:uid="{00000000-0004-0000-0000-000028010000}"/>
    <hyperlink ref="H18" r:id="rId298" xr:uid="{00000000-0004-0000-0000-000029010000}"/>
    <hyperlink ref="H9" r:id="rId299" xr:uid="{00000000-0004-0000-0000-00002A010000}"/>
    <hyperlink ref="H12" r:id="rId300" xr:uid="{00000000-0004-0000-0000-00002B010000}"/>
    <hyperlink ref="H16" r:id="rId301" xr:uid="{00000000-0004-0000-0000-00002C010000}"/>
    <hyperlink ref="H17" r:id="rId302" xr:uid="{00000000-0004-0000-0000-00002D010000}"/>
    <hyperlink ref="H11" r:id="rId303" xr:uid="{00000000-0004-0000-0000-00002E010000}"/>
    <hyperlink ref="H13" r:id="rId304" xr:uid="{00000000-0004-0000-0000-00002F010000}"/>
    <hyperlink ref="H15" r:id="rId305" xr:uid="{00000000-0004-0000-0000-000030010000}"/>
    <hyperlink ref="H41" r:id="rId306" xr:uid="{00000000-0004-0000-0000-000031010000}"/>
    <hyperlink ref="H73" r:id="rId307" xr:uid="{00000000-0004-0000-0000-000032010000}"/>
    <hyperlink ref="H99" r:id="rId308" xr:uid="{00000000-0004-0000-0000-000033010000}"/>
    <hyperlink ref="H82" r:id="rId309" xr:uid="{00000000-0004-0000-0000-000034010000}"/>
    <hyperlink ref="H88:H98" r:id="rId310" display="Enlarge image" xr:uid="{00000000-0004-0000-0000-000035010000}"/>
    <hyperlink ref="H88" r:id="rId311" xr:uid="{00000000-0004-0000-0000-000036010000}"/>
    <hyperlink ref="H90" r:id="rId312" xr:uid="{00000000-0004-0000-0000-000037010000}"/>
    <hyperlink ref="H75" r:id="rId313" xr:uid="{00000000-0004-0000-0000-000038010000}"/>
    <hyperlink ref="H79" r:id="rId314" xr:uid="{00000000-0004-0000-0000-000039010000}"/>
    <hyperlink ref="H89" r:id="rId315" xr:uid="{00000000-0004-0000-0000-00003A010000}"/>
    <hyperlink ref="H76" r:id="rId316" xr:uid="{00000000-0004-0000-0000-00003B010000}"/>
    <hyperlink ref="H94" r:id="rId317" xr:uid="{00000000-0004-0000-0000-00003C010000}"/>
    <hyperlink ref="H80" r:id="rId318" xr:uid="{00000000-0004-0000-0000-00003D010000}"/>
    <hyperlink ref="H84" r:id="rId319" xr:uid="{00000000-0004-0000-0000-00003E010000}"/>
    <hyperlink ref="H96" r:id="rId320" xr:uid="{00000000-0004-0000-0000-00003F010000}"/>
    <hyperlink ref="H83" r:id="rId321" xr:uid="{00000000-0004-0000-0000-000040010000}"/>
    <hyperlink ref="H78" r:id="rId322" xr:uid="{00000000-0004-0000-0000-000041010000}"/>
    <hyperlink ref="H86" r:id="rId323" xr:uid="{00000000-0004-0000-0000-000042010000}"/>
    <hyperlink ref="H91" r:id="rId324" xr:uid="{00000000-0004-0000-0000-000043010000}"/>
    <hyperlink ref="H81" r:id="rId325" xr:uid="{00000000-0004-0000-0000-000044010000}"/>
    <hyperlink ref="H87" r:id="rId326" xr:uid="{00000000-0004-0000-0000-000045010000}"/>
    <hyperlink ref="H85" r:id="rId327" xr:uid="{00000000-0004-0000-0000-000046010000}"/>
    <hyperlink ref="H98" r:id="rId328" xr:uid="{00000000-0004-0000-0000-000047010000}"/>
    <hyperlink ref="H97" r:id="rId329" xr:uid="{00000000-0004-0000-0000-000048010000}"/>
    <hyperlink ref="H95" r:id="rId330" xr:uid="{00000000-0004-0000-0000-000049010000}"/>
    <hyperlink ref="H92" r:id="rId331" xr:uid="{00000000-0004-0000-0000-00004A010000}"/>
    <hyperlink ref="H93" r:id="rId332" xr:uid="{00000000-0004-0000-0000-00004B010000}"/>
    <hyperlink ref="H77" r:id="rId333" xr:uid="{00000000-0004-0000-0000-00004C010000}"/>
    <hyperlink ref="H74" r:id="rId334" xr:uid="{00000000-0004-0000-0000-00004D010000}"/>
    <hyperlink ref="H56" r:id="rId335" xr:uid="{00000000-0004-0000-0000-00004E010000}"/>
    <hyperlink ref="H57" r:id="rId336" xr:uid="{00000000-0004-0000-0000-00004F010000}"/>
    <hyperlink ref="H117" r:id="rId337" xr:uid="{00000000-0004-0000-0000-000050010000}"/>
    <hyperlink ref="H188" r:id="rId338" xr:uid="{00000000-0004-0000-0000-000051010000}"/>
  </hyperlinks>
  <pageMargins left="0.70866141732283505" right="0.70866141732283505" top="0.74803149606299202" bottom="0.74803149606299202" header="0.31496062992126" footer="0.31496062992126"/>
  <pageSetup paperSize="9" scale="33" fitToHeight="0" orientation="portrait"/>
  <ignoredErrors>
    <ignoredError sqref="AC158" formula="1"/>
    <ignoredError sqref="E35:E60 E9:E10 E12 E14 E16 E202:E213 E193:E200 E185:E188 E180:E183 E70:E72 E67:E68 E62:E64 E26:E33 E18:E24 E190:E191 E157:E163 E153:E154 E151 E99:E149" numberStoredAsText="1"/>
  </ignoredErrors>
  <drawing r:id="rId3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Pricelist 2025</vt:lpstr>
      <vt:lpstr>'Pricelist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Logistics JordanChalk</cp:lastModifiedBy>
  <cp:lastPrinted>2025-08-18T07:43:00Z</cp:lastPrinted>
  <dcterms:created xsi:type="dcterms:W3CDTF">2018-09-08T16:30:00Z</dcterms:created>
  <dcterms:modified xsi:type="dcterms:W3CDTF">2026-07-15T07:50:41Z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42A5C675EB2A42A0A38F92BC14C82F8C_13</vt:lpwstr>
  </property>
  <property fmtid="{D5CDD505-2E9C-101B-9397-08002B2CF9AE}" pid="3" name="KSOProductBuildVer">
    <vt:lpwstr>1033-12.2.0.23196</vt:lpwstr>
  </property>
</Properties>
</file>